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G3" i="6"/>
  <c r="P3"/>
  <c r="P16"/>
  <c r="F3"/>
  <c r="O3"/>
  <c r="O16"/>
  <c r="G16"/>
  <c r="F16"/>
  <c r="F22" i="3"/>
  <c r="F20"/>
  <c r="F18"/>
  <c r="F16"/>
  <c r="E22"/>
  <c r="E20"/>
  <c r="E18"/>
  <c r="E16"/>
  <c r="D22"/>
  <c r="D20"/>
  <c r="D18"/>
  <c r="D16"/>
  <c r="F12"/>
  <c r="F10"/>
  <c r="F8"/>
  <c r="E12"/>
  <c r="E10"/>
  <c r="E8"/>
  <c r="D12"/>
  <c r="D10"/>
  <c r="D8"/>
  <c r="F6"/>
  <c r="E6"/>
  <c r="D6"/>
  <c r="E4" i="7"/>
  <c r="C4"/>
  <c r="G3" i="5"/>
  <c r="G17"/>
  <c r="E3"/>
  <c r="E17"/>
  <c r="D4" i="3"/>
  <c r="A4"/>
  <c r="B6" i="5"/>
  <c r="B8"/>
  <c r="B14"/>
  <c r="B12"/>
  <c r="F14"/>
  <c r="F12"/>
  <c r="E14"/>
  <c r="E12"/>
  <c r="D14"/>
  <c r="D12"/>
  <c r="N12" i="3"/>
  <c r="N10"/>
  <c r="M41"/>
  <c r="J41"/>
  <c r="M36"/>
  <c r="J36"/>
  <c r="A2"/>
  <c r="C2" i="4"/>
  <c r="C1"/>
  <c r="K2" i="6"/>
  <c r="K15"/>
  <c r="B2"/>
  <c r="B15"/>
  <c r="N6" i="3"/>
  <c r="O6"/>
  <c r="J11" i="7"/>
  <c r="B24"/>
  <c r="B22"/>
  <c r="B19"/>
  <c r="B17"/>
  <c r="B14"/>
  <c r="B12"/>
  <c r="K21" i="6"/>
  <c r="K19"/>
  <c r="B21"/>
  <c r="B19"/>
  <c r="P21" i="3"/>
  <c r="P20"/>
  <c r="P19"/>
  <c r="P18"/>
  <c r="P16"/>
  <c r="P14"/>
  <c r="P12"/>
  <c r="O15"/>
  <c r="O21"/>
  <c r="O20"/>
  <c r="O19"/>
  <c r="O18"/>
  <c r="O16"/>
  <c r="O14"/>
  <c r="P17"/>
  <c r="O17"/>
  <c r="P15"/>
  <c r="P13"/>
  <c r="O13"/>
  <c r="O12"/>
  <c r="P11"/>
  <c r="P9"/>
  <c r="O11"/>
  <c r="O9"/>
  <c r="J21" i="7"/>
  <c r="J16"/>
  <c r="J6"/>
  <c r="K27" i="5"/>
  <c r="H27"/>
  <c r="A27"/>
  <c r="K25"/>
  <c r="H25"/>
  <c r="A25"/>
  <c r="C41" i="3"/>
  <c r="C36"/>
  <c r="B22" i="5"/>
  <c r="B20"/>
  <c r="B23" i="7"/>
  <c r="H21"/>
  <c r="B21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P10" i="3"/>
  <c r="P6"/>
  <c r="O10"/>
  <c r="O8"/>
  <c r="N21" i="6"/>
  <c r="N19"/>
  <c r="E21"/>
  <c r="E19"/>
  <c r="N12"/>
  <c r="N10"/>
  <c r="N8"/>
  <c r="N6"/>
  <c r="E12"/>
  <c r="E10"/>
  <c r="E8"/>
  <c r="E6"/>
  <c r="E22" i="5"/>
  <c r="E20"/>
  <c r="E8"/>
  <c r="P8" i="3"/>
  <c r="L19" i="6"/>
  <c r="L21"/>
  <c r="C19"/>
  <c r="C21"/>
  <c r="L6"/>
  <c r="L8"/>
  <c r="L10"/>
  <c r="L12"/>
  <c r="C8"/>
  <c r="C10"/>
  <c r="C12"/>
  <c r="C6"/>
  <c r="C3" i="4"/>
  <c r="F22" i="5"/>
  <c r="F20"/>
  <c r="D22"/>
  <c r="D20"/>
  <c r="F8"/>
  <c r="D8"/>
  <c r="D2"/>
  <c r="D22" i="4"/>
  <c r="D20"/>
  <c r="D18"/>
  <c r="D16"/>
  <c r="D11"/>
  <c r="D9"/>
  <c r="D7"/>
  <c r="D5"/>
  <c r="A2" i="2"/>
  <c r="H38" i="3"/>
  <c r="C38"/>
  <c r="B7" i="4"/>
  <c r="C7"/>
  <c r="B9"/>
  <c r="C9"/>
  <c r="B11"/>
  <c r="C11"/>
  <c r="B5"/>
  <c r="C5"/>
  <c r="B18"/>
  <c r="C18"/>
  <c r="B20"/>
  <c r="C20"/>
  <c r="B22"/>
  <c r="C22"/>
  <c r="B16"/>
  <c r="C16"/>
  <c r="B39"/>
  <c r="B37"/>
  <c r="A3" i="2"/>
  <c r="A28"/>
  <c r="A26"/>
  <c r="E6" i="5"/>
  <c r="F6"/>
  <c r="D6"/>
</calcChain>
</file>

<file path=xl/sharedStrings.xml><?xml version="1.0" encoding="utf-8"?>
<sst xmlns="http://schemas.openxmlformats.org/spreadsheetml/2006/main" count="176" uniqueCount="65">
  <si>
    <t>А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</si>
  <si>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</si>
  <si>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</si>
  <si>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</si>
  <si>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</si>
  <si>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</si>
  <si>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</si>
  <si>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</si>
  <si>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</si>
  <si>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</si>
  <si>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</si>
  <si>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</si>
  <si>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</si>
  <si>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</si>
  <si>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</si>
  <si>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</si>
  <si>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</si>
  <si>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</si>
  <si>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</si>
  <si>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</si>
  <si>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</si>
  <si>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</si>
  <si>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</si>
  <si>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</si>
  <si>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</si>
  <si>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</si>
  <si>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</si>
  <si>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</si>
  <si>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</si>
  <si>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</si>
  <si>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</si>
  <si>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</si>
  <si>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</si>
  <si>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</si>
  <si>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</si>
  <si>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</si>
  <si>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</si>
  <si>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</si>
  <si>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7-8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</si>
  <si>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</si>
  <si>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</si>
  <si>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</si>
  <si>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</si>
  <si>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</si>
  <si>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Fight for 3rd place </t>
  </si>
  <si>
    <t>Women</t>
  </si>
  <si>
    <t>DENISENKO Viktoriia</t>
  </si>
  <si>
    <t>UKR</t>
  </si>
  <si>
    <t>COSTACHE Eugenia</t>
  </si>
  <si>
    <t>ROU</t>
  </si>
  <si>
    <t>GURTSYEVA Margarita</t>
  </si>
  <si>
    <t>1988</t>
  </si>
  <si>
    <t>RUS</t>
  </si>
  <si>
    <t>NAMAZAVA Volha</t>
  </si>
  <si>
    <t>BLR</t>
  </si>
  <si>
    <t>HALSTEAD Julia</t>
  </si>
  <si>
    <t>GBR</t>
  </si>
  <si>
    <t>KARAUSH Valentina</t>
  </si>
  <si>
    <t>MDA</t>
  </si>
  <si>
    <t xml:space="preserve"> 68 kg</t>
  </si>
  <si>
    <t>6  participants</t>
  </si>
  <si>
    <t>4/0</t>
  </si>
  <si>
    <t>3,5/0</t>
  </si>
  <si>
    <t>3/1</t>
  </si>
  <si>
    <t>3/0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</si>
</sst>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6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i/>
      <sz val="12"/>
      <name val="Arial Narrow"/>
      <family val="2"/>
      <charset val="204"/>
    </font>
    <font>
      <b/>
      <sz val="14"/>
      <color indexed="9"/>
      <name val="Arial Narrow"/>
      <family val="2"/>
      <charset val="204"/>
    </font>
    <font>
      <sz val="14"/>
      <color indexed="9"/>
      <name val="Arial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4"/>
      <color indexed="9"/>
      <name val="Arial Cyr"/>
      <charset val="204"/>
    </font>
    <font>
      <b/>
      <i/>
      <sz val="18"/>
      <name val="Arial Narrow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FF0000"/>
      <name val="Arial Narrow"/>
      <family val="2"/>
      <charset val="204"/>
    </font>
    <font>
      <i/>
      <sz val="11"/>
      <name val="Arial"/>
      <family val="2"/>
      <charset val="204"/>
    </font>
    <font>
      <b/>
      <sz val="12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1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10" fillId="0" borderId="0" xfId="1" applyFont="1" applyBorder="1" applyAlignment="1" applyProtection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49" fontId="0" fillId="0" borderId="0" xfId="0" applyNumberFormat="1" applyBorder="1" applyAlignment="1">
      <alignment vertical="center"/>
    </xf>
    <xf numFmtId="0" fontId="0" fillId="0" borderId="0" xfId="0" applyNumberFormat="1"/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2" fillId="0" borderId="0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1" xfId="0" applyFont="1" applyBorder="1"/>
    <xf numFmtId="0" fontId="32" fillId="0" borderId="0" xfId="0" applyFont="1" applyBorder="1"/>
    <xf numFmtId="0" fontId="32" fillId="0" borderId="2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6" fillId="0" borderId="0" xfId="0" applyFont="1"/>
    <xf numFmtId="0" fontId="10" fillId="0" borderId="0" xfId="0" applyFont="1" applyBorder="1"/>
    <xf numFmtId="0" fontId="37" fillId="0" borderId="0" xfId="0" applyFont="1"/>
    <xf numFmtId="0" fontId="37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35" fillId="0" borderId="0" xfId="0" applyFont="1" applyAlignment="1"/>
    <xf numFmtId="0" fontId="39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2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2" fillId="0" borderId="0" xfId="0" applyFont="1" applyFill="1"/>
    <xf numFmtId="0" fontId="32" fillId="0" borderId="5" xfId="0" applyFont="1" applyFill="1" applyBorder="1"/>
    <xf numFmtId="0" fontId="41" fillId="0" borderId="0" xfId="0" applyFont="1" applyFill="1"/>
    <xf numFmtId="0" fontId="42" fillId="3" borderId="8" xfId="0" applyNumberFormat="1" applyFont="1" applyFill="1" applyBorder="1" applyAlignment="1">
      <alignment horizontal="center" vertical="center"/>
    </xf>
    <xf numFmtId="0" fontId="44" fillId="0" borderId="0" xfId="0" applyFont="1"/>
    <xf numFmtId="0" fontId="32" fillId="0" borderId="0" xfId="0" applyFont="1" applyFill="1" applyBorder="1"/>
    <xf numFmtId="0" fontId="32" fillId="0" borderId="1" xfId="0" applyFont="1" applyFill="1" applyBorder="1"/>
    <xf numFmtId="0" fontId="32" fillId="0" borderId="0" xfId="0" applyFont="1" applyFill="1" applyBorder="1" applyAlignment="1">
      <alignment horizontal="center" vertical="center"/>
    </xf>
    <xf numFmtId="0" fontId="32" fillId="0" borderId="2" xfId="0" applyFont="1" applyFill="1" applyBorder="1"/>
    <xf numFmtId="0" fontId="43" fillId="0" borderId="0" xfId="0" applyNumberFormat="1" applyFont="1" applyFill="1" applyBorder="1" applyAlignment="1">
      <alignment horizontal="center" vertical="center"/>
    </xf>
    <xf numFmtId="0" fontId="32" fillId="0" borderId="7" xfId="0" applyFont="1" applyFill="1" applyBorder="1"/>
    <xf numFmtId="0" fontId="35" fillId="0" borderId="0" xfId="0" applyFont="1"/>
    <xf numFmtId="0" fontId="5" fillId="0" borderId="0" xfId="0" applyFont="1"/>
    <xf numFmtId="0" fontId="39" fillId="0" borderId="0" xfId="0" applyFont="1"/>
    <xf numFmtId="0" fontId="5" fillId="0" borderId="0" xfId="0" applyFont="1" applyBorder="1"/>
    <xf numFmtId="0" fontId="5" fillId="0" borderId="0" xfId="1" applyFont="1" applyAlignment="1" applyProtection="1"/>
    <xf numFmtId="49" fontId="0" fillId="0" borderId="21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 wrapText="1"/>
    </xf>
    <xf numFmtId="0" fontId="4" fillId="0" borderId="22" xfId="1" applyFont="1" applyBorder="1" applyAlignment="1" applyProtection="1">
      <alignment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7" fillId="4" borderId="12" xfId="0" applyFont="1" applyFill="1" applyBorder="1" applyAlignment="1">
      <alignment horizontal="center" vertical="center"/>
    </xf>
    <xf numFmtId="0" fontId="26" fillId="0" borderId="0" xfId="1" applyNumberFormat="1" applyFont="1" applyAlignment="1" applyProtection="1">
      <alignment vertical="center" wrapText="1"/>
    </xf>
    <xf numFmtId="0" fontId="26" fillId="0" borderId="0" xfId="0" applyNumberFormat="1" applyFont="1" applyAlignment="1">
      <alignment vertical="center" wrapText="1"/>
    </xf>
    <xf numFmtId="0" fontId="2" fillId="0" borderId="0" xfId="1" applyFont="1" applyFill="1" applyBorder="1" applyAlignment="1" applyProtection="1">
      <alignment vertical="center"/>
    </xf>
    <xf numFmtId="49" fontId="8" fillId="0" borderId="22" xfId="0" applyNumberFormat="1" applyFont="1" applyBorder="1" applyAlignment="1">
      <alignment vertical="center"/>
    </xf>
    <xf numFmtId="0" fontId="2" fillId="0" borderId="32" xfId="1" applyFont="1" applyFill="1" applyBorder="1" applyAlignment="1" applyProtection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5" borderId="25" xfId="1" applyFont="1" applyFill="1" applyBorder="1" applyAlignment="1" applyProtection="1">
      <alignment horizontal="center" vertical="center" wrapText="1"/>
    </xf>
    <xf numFmtId="0" fontId="31" fillId="5" borderId="10" xfId="1" applyFont="1" applyFill="1" applyBorder="1" applyAlignment="1" applyProtection="1">
      <alignment horizontal="center" vertical="center" wrapText="1"/>
    </xf>
    <xf numFmtId="0" fontId="31" fillId="5" borderId="26" xfId="1" applyFont="1" applyFill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  <xf numFmtId="0" fontId="33" fillId="6" borderId="2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164" fontId="14" fillId="0" borderId="2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/>
    </xf>
    <xf numFmtId="164" fontId="14" fillId="0" borderId="33" xfId="2" applyFont="1" applyBorder="1" applyAlignment="1">
      <alignment horizontal="center" vertical="center" wrapText="1"/>
    </xf>
    <xf numFmtId="164" fontId="14" fillId="0" borderId="34" xfId="2" applyFont="1" applyBorder="1" applyAlignment="1">
      <alignment horizontal="center" vertical="center" wrapText="1"/>
    </xf>
    <xf numFmtId="0" fontId="14" fillId="0" borderId="36" xfId="2" applyNumberFormat="1" applyFont="1" applyBorder="1" applyAlignment="1">
      <alignment horizontal="center" vertical="center" wrapText="1"/>
    </xf>
    <xf numFmtId="0" fontId="14" fillId="0" borderId="37" xfId="2" applyNumberFormat="1" applyFont="1" applyBorder="1" applyAlignment="1">
      <alignment horizontal="center" vertical="center" wrapText="1"/>
    </xf>
    <xf numFmtId="164" fontId="15" fillId="7" borderId="38" xfId="2" applyFont="1" applyFill="1" applyBorder="1" applyAlignment="1">
      <alignment horizontal="center" vertical="center" wrapText="1"/>
    </xf>
    <xf numFmtId="164" fontId="15" fillId="7" borderId="33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164" fontId="15" fillId="6" borderId="13" xfId="2" applyFont="1" applyFill="1" applyBorder="1" applyAlignment="1">
      <alignment horizontal="center" vertical="center" wrapText="1"/>
    </xf>
    <xf numFmtId="164" fontId="15" fillId="6" borderId="33" xfId="2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31" fillId="0" borderId="0" xfId="0" applyFont="1" applyAlignment="1">
      <alignment horizontal="left"/>
    </xf>
    <xf numFmtId="0" fontId="26" fillId="0" borderId="0" xfId="0" applyNumberFormat="1" applyFont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49" fontId="5" fillId="0" borderId="58" xfId="0" applyNumberFormat="1" applyFont="1" applyBorder="1" applyAlignment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38" fillId="0" borderId="45" xfId="0" applyFont="1" applyBorder="1" applyAlignment="1">
      <alignment horizontal="center" vertical="center" wrapText="1"/>
    </xf>
    <xf numFmtId="0" fontId="49" fillId="0" borderId="23" xfId="0" applyFont="1" applyFill="1" applyBorder="1" applyAlignment="1">
      <alignment horizontal="center" vertical="center" wrapText="1"/>
    </xf>
    <xf numFmtId="0" fontId="49" fillId="0" borderId="5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5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6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6" fillId="0" borderId="38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38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1" fillId="0" borderId="32" xfId="1" applyFont="1" applyBorder="1" applyAlignment="1" applyProtection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" fillId="0" borderId="32" xfId="1" applyFont="1" applyBorder="1" applyAlignment="1" applyProtection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1" fillId="0" borderId="52" xfId="1" applyFont="1" applyBorder="1" applyAlignment="1" applyProtection="1">
      <alignment horizontal="left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44" xfId="0" applyNumberFormat="1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16" fillId="0" borderId="53" xfId="1" applyFont="1" applyBorder="1" applyAlignment="1" applyProtection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6" fillId="0" borderId="0" xfId="1" applyNumberFormat="1" applyFont="1" applyBorder="1" applyAlignment="1" applyProtection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0" fontId="42" fillId="2" borderId="25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 textRotation="90"/>
    </xf>
    <xf numFmtId="0" fontId="4" fillId="0" borderId="52" xfId="0" applyFont="1" applyBorder="1" applyAlignment="1">
      <alignment horizontal="center" vertical="center" textRotation="90"/>
    </xf>
    <xf numFmtId="0" fontId="40" fillId="6" borderId="36" xfId="0" applyFont="1" applyFill="1" applyBorder="1" applyAlignment="1">
      <alignment horizontal="center" vertical="center" wrapText="1"/>
    </xf>
    <xf numFmtId="0" fontId="46" fillId="6" borderId="45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 wrapText="1"/>
    </xf>
    <xf numFmtId="0" fontId="46" fillId="6" borderId="14" xfId="0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center" vertical="center" wrapText="1"/>
    </xf>
    <xf numFmtId="0" fontId="46" fillId="7" borderId="3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52" fillId="0" borderId="4" xfId="0" applyFont="1" applyFill="1" applyBorder="1" applyAlignment="1">
      <alignment horizontal="left" vertical="center" wrapText="1"/>
    </xf>
    <xf numFmtId="0" fontId="52" fillId="0" borderId="37" xfId="0" applyFont="1" applyFill="1" applyBorder="1" applyAlignment="1">
      <alignment horizontal="left" vertical="center" wrapText="1"/>
    </xf>
    <xf numFmtId="0" fontId="40" fillId="7" borderId="45" xfId="0" applyFont="1" applyFill="1" applyBorder="1" applyAlignment="1">
      <alignment horizontal="center" vertical="center" wrapText="1"/>
    </xf>
    <xf numFmtId="0" fontId="46" fillId="7" borderId="37" xfId="0" applyFont="1" applyFill="1" applyBorder="1" applyAlignment="1">
      <alignment horizontal="center" vertical="center"/>
    </xf>
    <xf numFmtId="0" fontId="51" fillId="0" borderId="56" xfId="0" applyFont="1" applyFill="1" applyBorder="1" applyAlignment="1">
      <alignment horizontal="left" vertical="center" wrapText="1"/>
    </xf>
    <xf numFmtId="0" fontId="51" fillId="0" borderId="15" xfId="0" applyFont="1" applyFill="1" applyBorder="1" applyAlignment="1">
      <alignment horizontal="left" vertical="center" wrapText="1"/>
    </xf>
    <xf numFmtId="0" fontId="40" fillId="7" borderId="8" xfId="0" applyFont="1" applyFill="1" applyBorder="1" applyAlignment="1">
      <alignment horizontal="center" vertical="center" wrapText="1"/>
    </xf>
    <xf numFmtId="0" fontId="40" fillId="7" borderId="15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0" fillId="6" borderId="8" xfId="0" applyFont="1" applyFill="1" applyBorder="1" applyAlignment="1">
      <alignment horizontal="center" vertical="center" wrapText="1"/>
    </xf>
    <xf numFmtId="0" fontId="40" fillId="6" borderId="1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55" fillId="0" borderId="0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42" fillId="3" borderId="9" xfId="0" applyNumberFormat="1" applyFont="1" applyFill="1" applyBorder="1" applyAlignment="1">
      <alignment horizontal="center" vertical="center"/>
    </xf>
    <xf numFmtId="0" fontId="42" fillId="3" borderId="30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40" fillId="9" borderId="0" xfId="0" applyFont="1" applyFill="1" applyBorder="1" applyAlignment="1">
      <alignment horizontal="center" vertical="center" wrapText="1"/>
    </xf>
    <xf numFmtId="0" fontId="44" fillId="9" borderId="0" xfId="0" applyFont="1" applyFill="1" applyBorder="1"/>
    <xf numFmtId="0" fontId="45" fillId="9" borderId="0" xfId="0" applyFont="1" applyFill="1" applyBorder="1"/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800600" y="13239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15</xdr:col>
      <xdr:colOff>342900</xdr:colOff>
      <xdr:row>0</xdr:row>
      <xdr:rowOff>895350</xdr:rowOff>
    </xdr:to>
    <xdr:pic>
      <xdr:nvPicPr>
        <xdr:cNvPr id="1057" name="Picture 33" descr="shapka201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0"/>
          <a:ext cx="6619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3;&#1077;&#1084;&#1087;&#1080;&#1086;&#1085;&#1072;&#1090;%20&#1045;&#1074;&#1088;&#1086;&#1087;&#1099;%202012%20&#1052;&#1086;&#1089;&#1082;&#1074;&#1072;/&#1078;&#1077;&#1085;&#1097;&#1080;&#1085;&#1099;,%20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The European championships sambo (M,W) and combat sambo</v>
          </cell>
        </row>
        <row r="3">
          <cell r="A3" t="str">
            <v xml:space="preserve">May 17—21, 2012              Moscow (Russia)         </v>
          </cell>
        </row>
        <row r="8">
          <cell r="A8" t="str">
            <v>Chief referee</v>
          </cell>
          <cell r="G8" t="str">
            <v>V. Bukhval</v>
          </cell>
        </row>
        <row r="9">
          <cell r="G9" t="str">
            <v>/BLR/</v>
          </cell>
        </row>
        <row r="10">
          <cell r="A10" t="str">
            <v>Chief  secretary</v>
          </cell>
          <cell r="G10" t="str">
            <v>N. Glushkova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activeCell="H38" sqref="A1:H38"/>
    </sheetView>
  </sheetViews>
  <sheetFormatPr defaultRowHeight="12.75"/>
  <sheetData>
    <row r="1" spans="1:10" ht="40.5" customHeight="1" thickBot="1">
      <c r="A1" s="132" t="str">
        <f>[1]реквизиты!$A$2</f>
        <v>The European championships sambo (M,W) and combat sambo</v>
      </c>
      <c r="B1" s="133"/>
      <c r="C1" s="133"/>
      <c r="D1" s="133"/>
      <c r="E1" s="133"/>
      <c r="F1" s="133"/>
      <c r="G1" s="133"/>
      <c r="H1" s="134"/>
    </row>
    <row r="2" spans="1:10">
      <c r="A2" s="135" t="str">
        <f>[1]реквизиты!$A$3</f>
        <v xml:space="preserve">May 17—21, 2012              Moscow (Russia)         </v>
      </c>
      <c r="B2" s="135"/>
      <c r="C2" s="135"/>
      <c r="D2" s="135"/>
      <c r="E2" s="135"/>
      <c r="F2" s="135"/>
      <c r="G2" s="135"/>
      <c r="H2" s="135"/>
    </row>
    <row r="3" spans="1:10" ht="18">
      <c r="A3" s="136" t="s">
        <v>35</v>
      </c>
      <c r="B3" s="136"/>
      <c r="C3" s="136"/>
      <c r="D3" s="136"/>
      <c r="E3" s="136"/>
      <c r="F3" s="136"/>
      <c r="G3" s="136"/>
      <c r="H3" s="136"/>
    </row>
    <row r="4" spans="1:10" ht="45" customHeight="1">
      <c r="A4" s="125"/>
      <c r="B4" s="125"/>
      <c r="C4" s="127" t="str">
        <f>пр.взв.!C4</f>
        <v>Women</v>
      </c>
      <c r="D4" s="127"/>
      <c r="E4" s="127" t="str">
        <f>пр.взв.!D4</f>
        <v xml:space="preserve"> 68 kg</v>
      </c>
      <c r="F4" s="127"/>
      <c r="G4" s="125"/>
      <c r="H4" s="125"/>
    </row>
    <row r="5" spans="1:10" ht="18.75" thickBot="1">
      <c r="A5" s="65"/>
      <c r="B5" s="65"/>
      <c r="C5" s="65"/>
      <c r="D5" s="65"/>
      <c r="E5" s="65"/>
      <c r="F5" s="65"/>
      <c r="G5" s="65"/>
      <c r="H5" s="65"/>
    </row>
    <row r="6" spans="1:10" ht="18" customHeight="1">
      <c r="A6" s="137" t="s">
        <v>30</v>
      </c>
      <c r="B6" s="128" t="str">
        <f>VLOOKUP(J6,пр.взв.!B7:F22,2,FALSE)</f>
        <v>GURTSYEVA Margarita</v>
      </c>
      <c r="C6" s="128"/>
      <c r="D6" s="128"/>
      <c r="E6" s="128"/>
      <c r="F6" s="128"/>
      <c r="G6" s="128"/>
      <c r="H6" s="130" t="str">
        <f>VLOOKUP(J6,пр.взв.!B7:F22,3,FALSE)</f>
        <v>1988</v>
      </c>
      <c r="I6" s="65"/>
      <c r="J6" s="66">
        <f>пр.хода!K14</f>
        <v>3</v>
      </c>
    </row>
    <row r="7" spans="1:10" ht="18" customHeight="1">
      <c r="A7" s="138"/>
      <c r="B7" s="129"/>
      <c r="C7" s="129"/>
      <c r="D7" s="129"/>
      <c r="E7" s="129"/>
      <c r="F7" s="129"/>
      <c r="G7" s="129"/>
      <c r="H7" s="131"/>
      <c r="I7" s="65"/>
      <c r="J7" s="66"/>
    </row>
    <row r="8" spans="1:10" ht="18" customHeight="1">
      <c r="A8" s="138"/>
      <c r="B8" s="140" t="str">
        <f>VLOOKUP(J6,пр.взв.!B7:F22,4,FALSE)</f>
        <v>RUS</v>
      </c>
      <c r="C8" s="140"/>
      <c r="D8" s="140"/>
      <c r="E8" s="140"/>
      <c r="F8" s="140"/>
      <c r="G8" s="140"/>
      <c r="H8" s="141"/>
      <c r="I8" s="65"/>
      <c r="J8" s="66"/>
    </row>
    <row r="9" spans="1:10" ht="18.75" customHeight="1" thickBot="1">
      <c r="A9" s="139"/>
      <c r="B9" s="142"/>
      <c r="C9" s="142"/>
      <c r="D9" s="142"/>
      <c r="E9" s="142"/>
      <c r="F9" s="142"/>
      <c r="G9" s="142"/>
      <c r="H9" s="143"/>
      <c r="I9" s="65"/>
      <c r="J9" s="66"/>
    </row>
    <row r="10" spans="1:10" ht="18.75" thickBot="1">
      <c r="A10" s="65"/>
      <c r="B10" s="65"/>
      <c r="C10" s="65"/>
      <c r="D10" s="65"/>
      <c r="E10" s="65"/>
      <c r="F10" s="65"/>
      <c r="G10" s="65"/>
      <c r="H10" s="65"/>
      <c r="I10" s="65"/>
      <c r="J10" s="66"/>
    </row>
    <row r="11" spans="1:10" ht="18" customHeight="1">
      <c r="A11" s="152" t="s">
        <v>31</v>
      </c>
      <c r="B11" s="128" t="str">
        <f>VLOOKUP(J11,пр.взв.!B2:F27,2,FALSE)</f>
        <v>KARAUSH Valentina</v>
      </c>
      <c r="C11" s="128"/>
      <c r="D11" s="128"/>
      <c r="E11" s="128"/>
      <c r="F11" s="128"/>
      <c r="G11" s="128"/>
      <c r="H11" s="130">
        <f>VLOOKUP(J11,пр.взв.!B2:F27,3,FALSE)</f>
        <v>1984</v>
      </c>
      <c r="I11" s="65"/>
      <c r="J11" s="66">
        <f>пр.хода!N8</f>
        <v>6</v>
      </c>
    </row>
    <row r="12" spans="1:10" ht="18" customHeight="1">
      <c r="A12" s="153"/>
      <c r="B12" s="129" t="e">
        <f>VLOOKUP(J12,пр.взв.!B3:F28,2,FALSE)</f>
        <v>#N/A</v>
      </c>
      <c r="C12" s="129"/>
      <c r="D12" s="129"/>
      <c r="E12" s="129"/>
      <c r="F12" s="129"/>
      <c r="G12" s="129"/>
      <c r="H12" s="131"/>
      <c r="I12" s="65"/>
      <c r="J12" s="66"/>
    </row>
    <row r="13" spans="1:10" ht="18" customHeight="1">
      <c r="A13" s="153"/>
      <c r="B13" s="140" t="str">
        <f>VLOOKUP(J11,пр.взв.!B2:F27,4,FALSE)</f>
        <v>MDA</v>
      </c>
      <c r="C13" s="140"/>
      <c r="D13" s="140"/>
      <c r="E13" s="140"/>
      <c r="F13" s="140"/>
      <c r="G13" s="140"/>
      <c r="H13" s="141"/>
      <c r="I13" s="65"/>
      <c r="J13" s="66"/>
    </row>
    <row r="14" spans="1:10" ht="18.75" customHeight="1" thickBot="1">
      <c r="A14" s="154"/>
      <c r="B14" s="142" t="e">
        <f>VLOOKUP(J12,пр.взв.!B3:F28,4,FALSE)</f>
        <v>#N/A</v>
      </c>
      <c r="C14" s="142"/>
      <c r="D14" s="142"/>
      <c r="E14" s="142"/>
      <c r="F14" s="142"/>
      <c r="G14" s="142"/>
      <c r="H14" s="143"/>
      <c r="I14" s="65"/>
      <c r="J14" s="66"/>
    </row>
    <row r="15" spans="1:10" ht="18.75" thickBot="1">
      <c r="A15" s="65"/>
      <c r="B15" s="65"/>
      <c r="C15" s="65"/>
      <c r="D15" s="65"/>
      <c r="E15" s="65"/>
      <c r="F15" s="65"/>
      <c r="G15" s="65"/>
      <c r="H15" s="65"/>
      <c r="I15" s="65"/>
      <c r="J15" s="66"/>
    </row>
    <row r="16" spans="1:10" ht="18" customHeight="1">
      <c r="A16" s="149" t="s">
        <v>32</v>
      </c>
      <c r="B16" s="128" t="str">
        <f>VLOOKUP(J16,пр.взв.!B1:F32,2,FALSE)</f>
        <v>DENISENKO Viktoriia</v>
      </c>
      <c r="C16" s="128"/>
      <c r="D16" s="128"/>
      <c r="E16" s="128"/>
      <c r="F16" s="128"/>
      <c r="G16" s="128"/>
      <c r="H16" s="130">
        <f>VLOOKUP(J16,пр.взв.!B1:F32,3,FALSE)</f>
        <v>1988</v>
      </c>
      <c r="I16" s="65"/>
      <c r="J16" s="66">
        <f>пр.хода!E29</f>
        <v>1</v>
      </c>
    </row>
    <row r="17" spans="1:10" ht="18" customHeight="1">
      <c r="A17" s="150"/>
      <c r="B17" s="129" t="e">
        <f>VLOOKUP(J17,пр.взв.!B2:F33,2,FALSE)</f>
        <v>#N/A</v>
      </c>
      <c r="C17" s="129"/>
      <c r="D17" s="129"/>
      <c r="E17" s="129"/>
      <c r="F17" s="129"/>
      <c r="G17" s="129"/>
      <c r="H17" s="131"/>
      <c r="I17" s="65"/>
      <c r="J17" s="66"/>
    </row>
    <row r="18" spans="1:10" ht="18" customHeight="1">
      <c r="A18" s="150"/>
      <c r="B18" s="140" t="str">
        <f>VLOOKUP(J16,пр.взв.!B1:F32,4,FALSE)</f>
        <v>UKR</v>
      </c>
      <c r="C18" s="140"/>
      <c r="D18" s="140"/>
      <c r="E18" s="140"/>
      <c r="F18" s="140"/>
      <c r="G18" s="140"/>
      <c r="H18" s="141"/>
      <c r="I18" s="65"/>
      <c r="J18" s="66"/>
    </row>
    <row r="19" spans="1:10" ht="18.75" customHeight="1" thickBot="1">
      <c r="A19" s="151"/>
      <c r="B19" s="142" t="e">
        <f>VLOOKUP(J17,пр.взв.!B2:F33,4,FALSE)</f>
        <v>#N/A</v>
      </c>
      <c r="C19" s="142"/>
      <c r="D19" s="142"/>
      <c r="E19" s="142"/>
      <c r="F19" s="142"/>
      <c r="G19" s="142"/>
      <c r="H19" s="143"/>
      <c r="I19" s="65"/>
      <c r="J19" s="66"/>
    </row>
    <row r="20" spans="1:10" ht="18.75" thickBot="1">
      <c r="A20" s="65"/>
      <c r="B20" s="65"/>
      <c r="C20" s="65"/>
      <c r="D20" s="65"/>
      <c r="E20" s="65"/>
      <c r="F20" s="65"/>
      <c r="G20" s="65"/>
      <c r="H20" s="65"/>
      <c r="I20" s="65"/>
      <c r="J20" s="66"/>
    </row>
    <row r="21" spans="1:10" ht="18" customHeight="1">
      <c r="A21" s="149" t="s">
        <v>32</v>
      </c>
      <c r="B21" s="128" t="str">
        <f>VLOOKUP(J21,пр.взв.!B2:F37,2,FALSE)</f>
        <v>NAMAZAVA Volha</v>
      </c>
      <c r="C21" s="128"/>
      <c r="D21" s="128"/>
      <c r="E21" s="128"/>
      <c r="F21" s="128"/>
      <c r="G21" s="128"/>
      <c r="H21" s="130">
        <f>VLOOKUP(J21,пр.взв.!B2:F37,3,FALSE)</f>
        <v>1991</v>
      </c>
      <c r="I21" s="65"/>
      <c r="J21" s="66">
        <f>пр.хода!L29</f>
        <v>4</v>
      </c>
    </row>
    <row r="22" spans="1:10" ht="18" customHeight="1">
      <c r="A22" s="150"/>
      <c r="B22" s="129" t="e">
        <f>VLOOKUP(J22,пр.взв.!B3:F38,2,FALSE)</f>
        <v>#N/A</v>
      </c>
      <c r="C22" s="129"/>
      <c r="D22" s="129"/>
      <c r="E22" s="129"/>
      <c r="F22" s="129"/>
      <c r="G22" s="129"/>
      <c r="H22" s="131"/>
      <c r="I22" s="65"/>
      <c r="J22" s="66"/>
    </row>
    <row r="23" spans="1:10" ht="18" customHeight="1">
      <c r="A23" s="150"/>
      <c r="B23" s="140" t="str">
        <f>VLOOKUP(J21,пр.взв.!B2:F37,4,FALSE)</f>
        <v>BLR</v>
      </c>
      <c r="C23" s="140"/>
      <c r="D23" s="140"/>
      <c r="E23" s="140"/>
      <c r="F23" s="140"/>
      <c r="G23" s="140"/>
      <c r="H23" s="141"/>
      <c r="I23" s="65"/>
    </row>
    <row r="24" spans="1:10" ht="18.75" customHeight="1" thickBot="1">
      <c r="A24" s="151"/>
      <c r="B24" s="142" t="e">
        <f>VLOOKUP(J22,пр.взв.!B3:F38,4,FALSE)</f>
        <v>#N/A</v>
      </c>
      <c r="C24" s="142"/>
      <c r="D24" s="142"/>
      <c r="E24" s="142"/>
      <c r="F24" s="142"/>
      <c r="G24" s="142"/>
      <c r="H24" s="143"/>
      <c r="I24" s="65"/>
    </row>
    <row r="25" spans="1:10" ht="18">
      <c r="A25" s="65"/>
      <c r="B25" s="65"/>
      <c r="C25" s="65"/>
      <c r="D25" s="65"/>
      <c r="E25" s="65"/>
      <c r="F25" s="65"/>
      <c r="G25" s="65"/>
      <c r="H25" s="65"/>
    </row>
    <row r="26" spans="1:10" ht="18">
      <c r="A26" s="65" t="s">
        <v>36</v>
      </c>
      <c r="B26" s="65"/>
      <c r="C26" s="65"/>
      <c r="D26" s="65"/>
      <c r="E26" s="65"/>
      <c r="F26" s="65"/>
      <c r="G26" s="65"/>
      <c r="H26" s="65"/>
    </row>
    <row r="27" spans="1:10" ht="13.5" thickBot="1"/>
    <row r="28" spans="1:10">
      <c r="A28" s="144"/>
      <c r="B28" s="145"/>
      <c r="C28" s="145"/>
      <c r="D28" s="145"/>
      <c r="E28" s="145"/>
      <c r="F28" s="145"/>
      <c r="G28" s="145"/>
      <c r="H28" s="130"/>
    </row>
    <row r="29" spans="1:10" ht="13.5" thickBot="1">
      <c r="A29" s="146"/>
      <c r="B29" s="147"/>
      <c r="C29" s="147"/>
      <c r="D29" s="147"/>
      <c r="E29" s="147"/>
      <c r="F29" s="147"/>
      <c r="G29" s="147"/>
      <c r="H29" s="148"/>
    </row>
    <row r="32" spans="1:10" ht="18">
      <c r="A32" s="65" t="s">
        <v>37</v>
      </c>
      <c r="B32" s="65"/>
      <c r="C32" s="65"/>
      <c r="D32" s="65"/>
      <c r="E32" s="65"/>
      <c r="F32" s="65"/>
      <c r="G32" s="65"/>
      <c r="H32" s="65"/>
    </row>
    <row r="33" spans="1:8" ht="18">
      <c r="A33" s="65"/>
      <c r="B33" s="65"/>
      <c r="C33" s="65"/>
      <c r="D33" s="65"/>
      <c r="E33" s="65"/>
      <c r="F33" s="65"/>
      <c r="G33" s="65"/>
      <c r="H33" s="65"/>
    </row>
    <row r="34" spans="1:8" ht="18">
      <c r="A34" s="65"/>
      <c r="B34" s="65"/>
      <c r="C34" s="65"/>
      <c r="D34" s="65"/>
      <c r="E34" s="65"/>
      <c r="F34" s="65"/>
      <c r="G34" s="65"/>
      <c r="H34" s="65"/>
    </row>
    <row r="35" spans="1:8" ht="18">
      <c r="A35" s="67"/>
      <c r="B35" s="67"/>
      <c r="C35" s="67"/>
      <c r="D35" s="67"/>
      <c r="E35" s="67"/>
      <c r="F35" s="67"/>
      <c r="G35" s="67"/>
      <c r="H35" s="67"/>
    </row>
    <row r="36" spans="1:8" ht="18">
      <c r="A36" s="68"/>
      <c r="B36" s="68"/>
      <c r="C36" s="68"/>
      <c r="D36" s="68"/>
      <c r="E36" s="68"/>
      <c r="F36" s="68"/>
      <c r="G36" s="68"/>
      <c r="H36" s="68"/>
    </row>
    <row r="37" spans="1:8" ht="18">
      <c r="A37" s="67"/>
      <c r="B37" s="67"/>
      <c r="C37" s="67"/>
      <c r="D37" s="67"/>
      <c r="E37" s="67"/>
      <c r="F37" s="67"/>
      <c r="G37" s="67"/>
      <c r="H37" s="67"/>
    </row>
    <row r="38" spans="1:8" ht="18">
      <c r="A38" s="69"/>
      <c r="B38" s="69"/>
      <c r="C38" s="69"/>
      <c r="D38" s="69"/>
      <c r="E38" s="69"/>
      <c r="F38" s="69"/>
      <c r="G38" s="69"/>
      <c r="H38" s="69"/>
    </row>
    <row r="39" spans="1:8" ht="18">
      <c r="A39" s="67"/>
      <c r="B39" s="67"/>
      <c r="C39" s="67"/>
      <c r="D39" s="67"/>
      <c r="E39" s="67"/>
      <c r="F39" s="67"/>
      <c r="G39" s="67"/>
      <c r="H39" s="67"/>
    </row>
    <row r="40" spans="1:8" ht="18">
      <c r="A40" s="69"/>
      <c r="B40" s="69"/>
      <c r="C40" s="69"/>
      <c r="D40" s="69"/>
      <c r="E40" s="69"/>
      <c r="F40" s="69"/>
      <c r="G40" s="69"/>
      <c r="H40" s="69"/>
    </row>
  </sheetData>
  <mergeCells count="22">
    <mergeCell ref="A28:H29"/>
    <mergeCell ref="A21:A24"/>
    <mergeCell ref="A16:A19"/>
    <mergeCell ref="B23:H24"/>
    <mergeCell ref="A11:A14"/>
    <mergeCell ref="B11:G12"/>
    <mergeCell ref="B18:H19"/>
    <mergeCell ref="B21:G22"/>
    <mergeCell ref="H11:H12"/>
    <mergeCell ref="B13:H14"/>
    <mergeCell ref="A1:H1"/>
    <mergeCell ref="A2:H2"/>
    <mergeCell ref="A3:H3"/>
    <mergeCell ref="A6:A9"/>
    <mergeCell ref="B6:G7"/>
    <mergeCell ref="H6:H7"/>
    <mergeCell ref="B8:H9"/>
    <mergeCell ref="C4:D4"/>
    <mergeCell ref="E4:F4"/>
    <mergeCell ref="B16:G17"/>
    <mergeCell ref="H21:H22"/>
    <mergeCell ref="H16:H17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7"/>
  <sheetViews>
    <sheetView topLeftCell="A13" workbookViewId="0">
      <selection activeCell="K17" sqref="A17:K27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79" t="s">
        <v>23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3.25" customHeight="1">
      <c r="B2" s="77"/>
      <c r="C2" s="77"/>
      <c r="D2" s="186" t="str">
        <f>HYPERLINK([1]реквизиты!$A$2)</f>
        <v>The European championships sambo (M,W) and combat sambo</v>
      </c>
      <c r="E2" s="186"/>
      <c r="F2" s="186"/>
      <c r="G2" s="186"/>
      <c r="H2" s="186"/>
      <c r="I2" s="186"/>
      <c r="J2" s="186"/>
      <c r="K2" s="77"/>
    </row>
    <row r="3" spans="1:11" ht="18" customHeight="1">
      <c r="A3" s="123"/>
      <c r="B3" s="124"/>
      <c r="C3" s="124"/>
      <c r="D3" s="124"/>
      <c r="E3" s="185" t="str">
        <f>пр.взв.!C4</f>
        <v>Women</v>
      </c>
      <c r="F3" s="185"/>
      <c r="G3" s="118" t="str">
        <f>пр.взв.!D4</f>
        <v xml:space="preserve"> 68 kg</v>
      </c>
      <c r="H3" s="124"/>
      <c r="I3" s="124"/>
      <c r="J3" s="124"/>
      <c r="K3" s="124"/>
    </row>
    <row r="4" spans="1:11" ht="27.75" customHeight="1" thickBot="1">
      <c r="A4" s="181" t="s">
        <v>44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1" ht="21" hidden="1" customHeight="1" thickBot="1">
      <c r="A5" s="49" t="s">
        <v>10</v>
      </c>
      <c r="B5" s="37" t="s">
        <v>4</v>
      </c>
      <c r="C5" s="39" t="s">
        <v>11</v>
      </c>
      <c r="D5" s="37" t="s">
        <v>5</v>
      </c>
      <c r="E5" s="40" t="s">
        <v>6</v>
      </c>
      <c r="F5" s="36" t="s">
        <v>12</v>
      </c>
      <c r="G5" s="41" t="s">
        <v>33</v>
      </c>
      <c r="H5" s="41" t="s">
        <v>15</v>
      </c>
      <c r="I5" s="41" t="s">
        <v>16</v>
      </c>
      <c r="J5" s="39" t="s">
        <v>34</v>
      </c>
      <c r="K5" s="41" t="s">
        <v>17</v>
      </c>
    </row>
    <row r="6" spans="1:11" ht="20.100000000000001" hidden="1" customHeight="1">
      <c r="A6" s="170"/>
      <c r="B6" s="160">
        <f>пр.хода!C27</f>
        <v>0</v>
      </c>
      <c r="C6" s="173" t="s">
        <v>18</v>
      </c>
      <c r="D6" s="175" t="e">
        <f>VLOOKUP(B6,пр.взв.!B7:E22,2,FALSE)</f>
        <v>#N/A</v>
      </c>
      <c r="E6" s="177" t="e">
        <f>VLOOKUP(B6,пр.взв.!B7:E22,3,FALSE)</f>
        <v>#N/A</v>
      </c>
      <c r="F6" s="178" t="e">
        <f>VLOOKUP(B6,пр.взв.!B7:E22,4,FALSE)</f>
        <v>#N/A</v>
      </c>
      <c r="G6" s="159"/>
      <c r="H6" s="157"/>
      <c r="I6" s="159"/>
      <c r="J6" s="157"/>
      <c r="K6" s="50" t="s">
        <v>21</v>
      </c>
    </row>
    <row r="7" spans="1:11" ht="20.100000000000001" hidden="1" customHeight="1" thickBot="1">
      <c r="A7" s="171"/>
      <c r="B7" s="161"/>
      <c r="C7" s="174"/>
      <c r="D7" s="176"/>
      <c r="E7" s="167"/>
      <c r="F7" s="169"/>
      <c r="G7" s="156"/>
      <c r="H7" s="158"/>
      <c r="I7" s="156"/>
      <c r="J7" s="158"/>
      <c r="K7" s="51" t="s">
        <v>1</v>
      </c>
    </row>
    <row r="8" spans="1:11" ht="20.100000000000001" hidden="1" customHeight="1">
      <c r="A8" s="171"/>
      <c r="B8" s="160">
        <f>пр.хода!C31</f>
        <v>0</v>
      </c>
      <c r="C8" s="162" t="s">
        <v>19</v>
      </c>
      <c r="D8" s="164" t="e">
        <f>VLOOKUP(B8,пр.взв.!B7:E22,2,FALSE)</f>
        <v>#N/A</v>
      </c>
      <c r="E8" s="166" t="e">
        <f>VLOOKUP(B8,пр.взв.!B7:E22,3,FALSE)</f>
        <v>#N/A</v>
      </c>
      <c r="F8" s="168" t="e">
        <f>VLOOKUP(B8,пр.взв.!B7:E22,4,FALSE)</f>
        <v>#N/A</v>
      </c>
      <c r="G8" s="155"/>
      <c r="H8" s="157"/>
      <c r="I8" s="159"/>
      <c r="J8" s="157"/>
      <c r="K8" s="51" t="s">
        <v>22</v>
      </c>
    </row>
    <row r="9" spans="1:11" ht="20.100000000000001" hidden="1" customHeight="1" thickBot="1">
      <c r="A9" s="172"/>
      <c r="B9" s="161"/>
      <c r="C9" s="163"/>
      <c r="D9" s="165"/>
      <c r="E9" s="167"/>
      <c r="F9" s="169"/>
      <c r="G9" s="156"/>
      <c r="H9" s="158"/>
      <c r="I9" s="156"/>
      <c r="J9" s="158"/>
      <c r="K9" s="52"/>
    </row>
    <row r="10" spans="1:11" ht="24" hidden="1" customHeight="1" thickBot="1">
      <c r="A10" s="11"/>
      <c r="B10" s="11"/>
      <c r="C10" s="42"/>
      <c r="D10" s="11"/>
      <c r="E10" s="43"/>
      <c r="F10" s="11"/>
      <c r="G10" s="11"/>
      <c r="H10" s="11"/>
      <c r="I10" s="11"/>
      <c r="J10" s="11"/>
      <c r="K10" s="11"/>
    </row>
    <row r="11" spans="1:11" ht="19.899999999999999" customHeight="1" thickBot="1">
      <c r="A11" s="49" t="s">
        <v>10</v>
      </c>
      <c r="B11" s="37" t="s">
        <v>4</v>
      </c>
      <c r="C11" s="39" t="s">
        <v>11</v>
      </c>
      <c r="D11" s="37" t="s">
        <v>5</v>
      </c>
      <c r="E11" s="40" t="s">
        <v>6</v>
      </c>
      <c r="F11" s="36" t="s">
        <v>12</v>
      </c>
      <c r="G11" s="41" t="s">
        <v>33</v>
      </c>
      <c r="H11" s="41" t="s">
        <v>15</v>
      </c>
      <c r="I11" s="41" t="s">
        <v>16</v>
      </c>
      <c r="J11" s="39" t="s">
        <v>34</v>
      </c>
      <c r="K11" s="41" t="s">
        <v>17</v>
      </c>
    </row>
    <row r="12" spans="1:11" ht="20.25" customHeight="1">
      <c r="A12" s="170">
        <v>5</v>
      </c>
      <c r="B12" s="160">
        <f>пр.хода!H27</f>
        <v>2</v>
      </c>
      <c r="C12" s="173" t="s">
        <v>18</v>
      </c>
      <c r="D12" s="175" t="str">
        <f>VLOOKUP(B12,пр.взв.!B1:E28,2,FALSE)</f>
        <v>COSTACHE Eugenia</v>
      </c>
      <c r="E12" s="177">
        <f>VLOOKUP(B12,пр.взв.!B1:E28,3,FALSE)</f>
        <v>1983</v>
      </c>
      <c r="F12" s="178" t="str">
        <f>VLOOKUP(B12,пр.взв.!B1:E28,4,FALSE)</f>
        <v>ROU</v>
      </c>
      <c r="G12" s="159"/>
      <c r="H12" s="157"/>
      <c r="I12" s="159"/>
      <c r="J12" s="157"/>
      <c r="K12" s="50" t="s">
        <v>21</v>
      </c>
    </row>
    <row r="13" spans="1:11" ht="14.25" thickBot="1">
      <c r="A13" s="171"/>
      <c r="B13" s="161"/>
      <c r="C13" s="174"/>
      <c r="D13" s="176"/>
      <c r="E13" s="167"/>
      <c r="F13" s="169"/>
      <c r="G13" s="156"/>
      <c r="H13" s="158"/>
      <c r="I13" s="156"/>
      <c r="J13" s="158"/>
      <c r="K13" s="51" t="s">
        <v>1</v>
      </c>
    </row>
    <row r="14" spans="1:11" ht="20.100000000000001" customHeight="1">
      <c r="A14" s="171"/>
      <c r="B14" s="160">
        <f>пр.хода!H31</f>
        <v>4</v>
      </c>
      <c r="C14" s="162" t="s">
        <v>19</v>
      </c>
      <c r="D14" s="164" t="str">
        <f>VLOOKUP(B14,пр.взв.!B1:E28,2,FALSE)</f>
        <v>NAMAZAVA Volha</v>
      </c>
      <c r="E14" s="166">
        <f>VLOOKUP(B14,пр.взв.!B1:E28,3,FALSE)</f>
        <v>1991</v>
      </c>
      <c r="F14" s="168" t="str">
        <f>VLOOKUP(B14,пр.взв.!B1:E28,4,FALSE)</f>
        <v>BLR</v>
      </c>
      <c r="G14" s="155"/>
      <c r="H14" s="157"/>
      <c r="I14" s="159"/>
      <c r="J14" s="157"/>
      <c r="K14" s="51" t="s">
        <v>22</v>
      </c>
    </row>
    <row r="15" spans="1:11" ht="20.100000000000001" customHeight="1" thickBot="1">
      <c r="A15" s="172"/>
      <c r="B15" s="161"/>
      <c r="C15" s="163"/>
      <c r="D15" s="165"/>
      <c r="E15" s="167"/>
      <c r="F15" s="169"/>
      <c r="G15" s="156"/>
      <c r="H15" s="158"/>
      <c r="I15" s="156"/>
      <c r="J15" s="158"/>
      <c r="K15" s="52"/>
    </row>
    <row r="16" spans="1:11" ht="20.100000000000001" customHeight="1">
      <c r="A16" s="11"/>
      <c r="B16" s="11"/>
      <c r="C16" s="42"/>
      <c r="D16" s="11"/>
      <c r="E16" s="43"/>
      <c r="F16" s="11"/>
      <c r="G16" s="11"/>
      <c r="H16" s="11"/>
      <c r="I16" s="11"/>
      <c r="J16" s="11"/>
      <c r="K16" s="11"/>
    </row>
    <row r="17" spans="1:11" ht="20.100000000000001" customHeight="1">
      <c r="A17" s="45"/>
      <c r="B17" s="44"/>
      <c r="C17" s="46"/>
      <c r="D17" s="46"/>
      <c r="E17" s="185" t="str">
        <f>E3</f>
        <v>Women</v>
      </c>
      <c r="F17" s="185"/>
      <c r="G17" s="118" t="str">
        <f>G3</f>
        <v xml:space="preserve"> 68 kg</v>
      </c>
      <c r="H17" s="44"/>
      <c r="I17" s="47"/>
      <c r="J17" s="48"/>
      <c r="K17" s="11"/>
    </row>
    <row r="18" spans="1:11" ht="20.100000000000001" customHeight="1" thickBot="1">
      <c r="A18" s="182" t="s">
        <v>20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</row>
    <row r="19" spans="1:11" ht="20.100000000000001" customHeight="1" thickBot="1">
      <c r="A19" s="38" t="s">
        <v>10</v>
      </c>
      <c r="B19" s="37" t="s">
        <v>4</v>
      </c>
      <c r="C19" s="39" t="s">
        <v>11</v>
      </c>
      <c r="D19" s="37" t="s">
        <v>5</v>
      </c>
      <c r="E19" s="40" t="s">
        <v>6</v>
      </c>
      <c r="F19" s="36" t="s">
        <v>12</v>
      </c>
      <c r="G19" s="41" t="s">
        <v>33</v>
      </c>
      <c r="H19" s="41" t="s">
        <v>15</v>
      </c>
      <c r="I19" s="41" t="s">
        <v>16</v>
      </c>
      <c r="J19" s="39" t="s">
        <v>34</v>
      </c>
      <c r="K19" s="41" t="s">
        <v>17</v>
      </c>
    </row>
    <row r="20" spans="1:11" ht="20.100000000000001" customHeight="1">
      <c r="A20" s="170"/>
      <c r="B20" s="160">
        <f>пр.хода!I9</f>
        <v>3</v>
      </c>
      <c r="C20" s="173" t="s">
        <v>18</v>
      </c>
      <c r="D20" s="175" t="str">
        <f>VLOOKUP(B20,пр.взв.!B7:E22,2,FALSE)</f>
        <v>GURTSYEVA Margarita</v>
      </c>
      <c r="E20" s="177" t="str">
        <f>VLOOKUP(B20,пр.взв.!B7:E22,3,FALSE)</f>
        <v>1988</v>
      </c>
      <c r="F20" s="177" t="str">
        <f>VLOOKUP(B20,пр.взв.!B7:E22,4,FALSE)</f>
        <v>RUS</v>
      </c>
      <c r="G20" s="159"/>
      <c r="H20" s="157"/>
      <c r="I20" s="159"/>
      <c r="J20" s="157"/>
      <c r="K20" s="50" t="s">
        <v>21</v>
      </c>
    </row>
    <row r="21" spans="1:11" ht="14.25" thickBot="1">
      <c r="A21" s="171"/>
      <c r="B21" s="161"/>
      <c r="C21" s="174"/>
      <c r="D21" s="176"/>
      <c r="E21" s="167"/>
      <c r="F21" s="167"/>
      <c r="G21" s="156"/>
      <c r="H21" s="158"/>
      <c r="I21" s="156"/>
      <c r="J21" s="158"/>
      <c r="K21" s="51" t="s">
        <v>1</v>
      </c>
    </row>
    <row r="22" spans="1:11" ht="13.5">
      <c r="A22" s="171"/>
      <c r="B22" s="160">
        <f>пр.хода!I19</f>
        <v>6</v>
      </c>
      <c r="C22" s="162" t="s">
        <v>19</v>
      </c>
      <c r="D22" s="183" t="str">
        <f>VLOOKUP(B22,пр.взв.!B7:E22,2,FALSE)</f>
        <v>KARAUSH Valentina</v>
      </c>
      <c r="E22" s="166">
        <f>VLOOKUP(B22,пр.взв.!B7:E22,3,FALSE)</f>
        <v>1984</v>
      </c>
      <c r="F22" s="166" t="str">
        <f>VLOOKUP(B22,пр.взв.!B7:E22,4,FALSE)</f>
        <v>MDA</v>
      </c>
      <c r="G22" s="155"/>
      <c r="H22" s="157"/>
      <c r="I22" s="159"/>
      <c r="J22" s="157"/>
      <c r="K22" s="51" t="s">
        <v>22</v>
      </c>
    </row>
    <row r="23" spans="1:11" ht="13.5" thickBot="1">
      <c r="A23" s="172"/>
      <c r="B23" s="161"/>
      <c r="C23" s="163"/>
      <c r="D23" s="176"/>
      <c r="E23" s="167"/>
      <c r="F23" s="167"/>
      <c r="G23" s="156"/>
      <c r="H23" s="158"/>
      <c r="I23" s="156"/>
      <c r="J23" s="158"/>
      <c r="K23" s="52"/>
    </row>
    <row r="25" spans="1:11" ht="15">
      <c r="A25" s="12" t="str">
        <f>[1]реквизиты!$A$8</f>
        <v>Chief referee</v>
      </c>
      <c r="B25" s="9"/>
      <c r="C25" s="9"/>
      <c r="D25" s="9"/>
      <c r="E25" s="1"/>
      <c r="F25" s="34"/>
      <c r="H25" s="184" t="str">
        <f>[1]реквизиты!$G$8</f>
        <v>V. Bukhval</v>
      </c>
      <c r="I25" s="184"/>
      <c r="J25" s="184"/>
      <c r="K25" t="str">
        <f>[1]реквизиты!$G$9</f>
        <v>/BLR/</v>
      </c>
    </row>
    <row r="26" spans="1:11" ht="15">
      <c r="A26" s="9"/>
      <c r="B26" s="9"/>
      <c r="C26" s="9"/>
      <c r="D26" s="9"/>
      <c r="E26" s="1"/>
      <c r="F26" s="70"/>
      <c r="G26" s="1"/>
      <c r="H26" s="71"/>
    </row>
    <row r="27" spans="1:11" ht="15">
      <c r="A27" s="12" t="str">
        <f>[1]реквизиты!$A$10</f>
        <v>Chief  secretary</v>
      </c>
      <c r="C27" s="1"/>
      <c r="D27" s="1"/>
      <c r="E27" s="1"/>
      <c r="F27" s="1"/>
      <c r="H27" s="184" t="str">
        <f>[1]реквизиты!$G$10</f>
        <v>N. Glushkova</v>
      </c>
      <c r="I27" s="184"/>
      <c r="J27" s="184"/>
      <c r="K27" t="str">
        <f>[1]реквизиты!$G$11</f>
        <v>/RUS/</v>
      </c>
    </row>
  </sheetData>
  <mergeCells count="65">
    <mergeCell ref="E3:F3"/>
    <mergeCell ref="E17:F17"/>
    <mergeCell ref="D2:J2"/>
    <mergeCell ref="H25:J25"/>
    <mergeCell ref="E6:E7"/>
    <mergeCell ref="F6:F7"/>
    <mergeCell ref="G6:G7"/>
    <mergeCell ref="E8:E9"/>
    <mergeCell ref="F8:F9"/>
    <mergeCell ref="G8:G9"/>
    <mergeCell ref="H27:J27"/>
    <mergeCell ref="J22:J23"/>
    <mergeCell ref="H20:H21"/>
    <mergeCell ref="I6:I7"/>
    <mergeCell ref="I8:I9"/>
    <mergeCell ref="J6:J7"/>
    <mergeCell ref="J8:J9"/>
    <mergeCell ref="H6:H7"/>
    <mergeCell ref="H8:H9"/>
    <mergeCell ref="I14:I15"/>
    <mergeCell ref="A6:A9"/>
    <mergeCell ref="B6:B7"/>
    <mergeCell ref="C6:C7"/>
    <mergeCell ref="D6:D7"/>
    <mergeCell ref="B8:B9"/>
    <mergeCell ref="C8:C9"/>
    <mergeCell ref="D8:D9"/>
    <mergeCell ref="D22:D23"/>
    <mergeCell ref="I20:I21"/>
    <mergeCell ref="E20:E21"/>
    <mergeCell ref="F20:F21"/>
    <mergeCell ref="G20:G21"/>
    <mergeCell ref="F12:F13"/>
    <mergeCell ref="A1:K1"/>
    <mergeCell ref="A4:K4"/>
    <mergeCell ref="F22:F23"/>
    <mergeCell ref="G22:G23"/>
    <mergeCell ref="H22:H23"/>
    <mergeCell ref="E22:E23"/>
    <mergeCell ref="I22:I23"/>
    <mergeCell ref="A18:K18"/>
    <mergeCell ref="A20:A23"/>
    <mergeCell ref="B20:B21"/>
    <mergeCell ref="C20:C21"/>
    <mergeCell ref="D20:D21"/>
    <mergeCell ref="J20:J21"/>
    <mergeCell ref="B22:B23"/>
    <mergeCell ref="C22:C23"/>
    <mergeCell ref="A12:A15"/>
    <mergeCell ref="B12:B13"/>
    <mergeCell ref="C12:C13"/>
    <mergeCell ref="D12:D13"/>
    <mergeCell ref="E12:E13"/>
    <mergeCell ref="B14:B15"/>
    <mergeCell ref="C14:C15"/>
    <mergeCell ref="D14:D15"/>
    <mergeCell ref="E14:E15"/>
    <mergeCell ref="F14:F15"/>
    <mergeCell ref="G14:G15"/>
    <mergeCell ref="H14:H15"/>
    <mergeCell ref="G12:G13"/>
    <mergeCell ref="H12:H13"/>
    <mergeCell ref="J14:J15"/>
    <mergeCell ref="I12:I13"/>
    <mergeCell ref="J12:J13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I13" sqref="I13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96" t="s">
        <v>9</v>
      </c>
      <c r="B1" s="196"/>
      <c r="C1" s="196"/>
      <c r="D1" s="196"/>
      <c r="E1" s="196"/>
      <c r="F1" s="196"/>
    </row>
    <row r="2" spans="1:10" ht="41.25" customHeight="1">
      <c r="A2" s="195" t="str">
        <f>HYPERLINK([1]реквизиты!$A$2)</f>
        <v>The European championships sambo (M,W) and combat sambo</v>
      </c>
      <c r="B2" s="195"/>
      <c r="C2" s="195"/>
      <c r="D2" s="195"/>
      <c r="E2" s="195"/>
      <c r="F2" s="195"/>
    </row>
    <row r="3" spans="1:10" ht="26.25" customHeight="1">
      <c r="A3" s="197" t="str">
        <f>HYPERLINK([1]реквизиты!$A$3)</f>
        <v xml:space="preserve">May 17—21, 2012              Moscow (Russia)         </v>
      </c>
      <c r="B3" s="197"/>
      <c r="C3" s="197"/>
      <c r="D3" s="197"/>
      <c r="E3" s="197"/>
      <c r="F3" s="197"/>
      <c r="G3" s="10"/>
      <c r="H3" s="10"/>
      <c r="I3" s="10"/>
      <c r="J3" s="11"/>
    </row>
    <row r="4" spans="1:10" ht="21.75" customHeight="1" thickBot="1">
      <c r="A4" s="119"/>
      <c r="B4" s="119"/>
      <c r="C4" s="120" t="s">
        <v>45</v>
      </c>
      <c r="D4" s="120" t="s">
        <v>59</v>
      </c>
      <c r="E4" s="29"/>
      <c r="F4" s="119"/>
      <c r="G4" s="10"/>
      <c r="H4" s="10"/>
      <c r="I4" s="10"/>
      <c r="J4" s="11"/>
    </row>
    <row r="5" spans="1:10" ht="12.75" customHeight="1">
      <c r="A5" s="189" t="s">
        <v>3</v>
      </c>
      <c r="B5" s="191" t="s">
        <v>4</v>
      </c>
      <c r="C5" s="189" t="s">
        <v>5</v>
      </c>
      <c r="D5" s="189" t="s">
        <v>27</v>
      </c>
      <c r="E5" s="189" t="s">
        <v>7</v>
      </c>
      <c r="F5" s="189" t="s">
        <v>8</v>
      </c>
    </row>
    <row r="6" spans="1:10" ht="13.15" customHeight="1" thickBot="1">
      <c r="A6" s="190" t="s">
        <v>3</v>
      </c>
      <c r="B6" s="192"/>
      <c r="C6" s="190" t="s">
        <v>5</v>
      </c>
      <c r="D6" s="190" t="s">
        <v>6</v>
      </c>
      <c r="E6" s="190" t="s">
        <v>7</v>
      </c>
      <c r="F6" s="190" t="s">
        <v>8</v>
      </c>
    </row>
    <row r="7" spans="1:10" ht="12.75" customHeight="1">
      <c r="A7" s="201"/>
      <c r="B7" s="203">
        <v>1</v>
      </c>
      <c r="C7" s="205" t="s">
        <v>46</v>
      </c>
      <c r="D7" s="193">
        <v>1988</v>
      </c>
      <c r="E7" s="193" t="s">
        <v>47</v>
      </c>
      <c r="F7" s="200"/>
    </row>
    <row r="8" spans="1:10" ht="12.75" customHeight="1">
      <c r="A8" s="202"/>
      <c r="B8" s="204"/>
      <c r="C8" s="206"/>
      <c r="D8" s="194"/>
      <c r="E8" s="194"/>
      <c r="F8" s="188"/>
    </row>
    <row r="9" spans="1:10" ht="12.75" customHeight="1">
      <c r="A9" s="207"/>
      <c r="B9" s="208">
        <v>2</v>
      </c>
      <c r="C9" s="205" t="s">
        <v>48</v>
      </c>
      <c r="D9" s="193">
        <v>1983</v>
      </c>
      <c r="E9" s="193" t="s">
        <v>49</v>
      </c>
      <c r="F9" s="187"/>
    </row>
    <row r="10" spans="1:10" ht="12.75" customHeight="1">
      <c r="A10" s="207"/>
      <c r="B10" s="209"/>
      <c r="C10" s="206"/>
      <c r="D10" s="194"/>
      <c r="E10" s="194"/>
      <c r="F10" s="188"/>
    </row>
    <row r="11" spans="1:10" ht="12.75" customHeight="1">
      <c r="A11" s="207"/>
      <c r="B11" s="203">
        <v>3</v>
      </c>
      <c r="C11" s="212" t="s">
        <v>50</v>
      </c>
      <c r="D11" s="214" t="s">
        <v>51</v>
      </c>
      <c r="E11" s="210" t="s">
        <v>52</v>
      </c>
      <c r="F11" s="187"/>
    </row>
    <row r="12" spans="1:10" ht="15" customHeight="1">
      <c r="A12" s="207"/>
      <c r="B12" s="204"/>
      <c r="C12" s="213"/>
      <c r="D12" s="215"/>
      <c r="E12" s="211"/>
      <c r="F12" s="188"/>
    </row>
    <row r="13" spans="1:10" ht="12.75" customHeight="1">
      <c r="A13" s="207"/>
      <c r="B13" s="203">
        <v>4</v>
      </c>
      <c r="C13" s="205" t="s">
        <v>53</v>
      </c>
      <c r="D13" s="193">
        <v>1991</v>
      </c>
      <c r="E13" s="193" t="s">
        <v>54</v>
      </c>
      <c r="F13" s="187"/>
    </row>
    <row r="14" spans="1:10" ht="15" customHeight="1">
      <c r="A14" s="207"/>
      <c r="B14" s="204"/>
      <c r="C14" s="206"/>
      <c r="D14" s="194"/>
      <c r="E14" s="194"/>
      <c r="F14" s="188"/>
    </row>
    <row r="15" spans="1:10" ht="15" customHeight="1">
      <c r="A15" s="207"/>
      <c r="B15" s="203">
        <v>5</v>
      </c>
      <c r="C15" s="205" t="s">
        <v>55</v>
      </c>
      <c r="D15" s="193">
        <v>1974</v>
      </c>
      <c r="E15" s="193" t="s">
        <v>56</v>
      </c>
      <c r="F15" s="187"/>
    </row>
    <row r="16" spans="1:10" ht="15.75" customHeight="1">
      <c r="A16" s="207"/>
      <c r="B16" s="204"/>
      <c r="C16" s="206"/>
      <c r="D16" s="194"/>
      <c r="E16" s="194"/>
      <c r="F16" s="188"/>
    </row>
    <row r="17" spans="1:6" ht="12.75" customHeight="1">
      <c r="A17" s="207"/>
      <c r="B17" s="208">
        <v>6</v>
      </c>
      <c r="C17" s="205" t="s">
        <v>57</v>
      </c>
      <c r="D17" s="193">
        <v>1984</v>
      </c>
      <c r="E17" s="193" t="s">
        <v>58</v>
      </c>
      <c r="F17" s="187"/>
    </row>
    <row r="18" spans="1:6" ht="15" customHeight="1">
      <c r="A18" s="207"/>
      <c r="B18" s="209"/>
      <c r="C18" s="206"/>
      <c r="D18" s="194"/>
      <c r="E18" s="194"/>
      <c r="F18" s="188"/>
    </row>
    <row r="19" spans="1:6" ht="12.75" customHeight="1">
      <c r="A19" s="207"/>
      <c r="B19" s="219">
        <v>7</v>
      </c>
      <c r="C19" s="221"/>
      <c r="D19" s="223"/>
      <c r="E19" s="216"/>
      <c r="F19" s="198"/>
    </row>
    <row r="20" spans="1:6" ht="15" customHeight="1">
      <c r="A20" s="207"/>
      <c r="B20" s="225"/>
      <c r="C20" s="221"/>
      <c r="D20" s="223"/>
      <c r="E20" s="216"/>
      <c r="F20" s="198"/>
    </row>
    <row r="21" spans="1:6" ht="12.75" customHeight="1">
      <c r="A21" s="207"/>
      <c r="B21" s="219">
        <v>8</v>
      </c>
      <c r="C21" s="221"/>
      <c r="D21" s="223"/>
      <c r="E21" s="216"/>
      <c r="F21" s="198"/>
    </row>
    <row r="22" spans="1:6" ht="15" customHeight="1" thickBot="1">
      <c r="A22" s="218"/>
      <c r="B22" s="220"/>
      <c r="C22" s="222"/>
      <c r="D22" s="224"/>
      <c r="E22" s="217"/>
      <c r="F22" s="199"/>
    </row>
    <row r="24" spans="1:6" ht="15" customHeight="1"/>
    <row r="25" spans="1:6">
      <c r="E25" s="6"/>
      <c r="F25" s="6"/>
    </row>
    <row r="26" spans="1:6" ht="24" customHeight="1">
      <c r="A26" s="12" t="str">
        <f>HYPERLINK([1]реквизиты!$A$11)</f>
        <v/>
      </c>
      <c r="B26" s="9"/>
      <c r="C26" s="9"/>
      <c r="D26" s="9"/>
      <c r="E26" s="13"/>
      <c r="F26" s="1"/>
    </row>
    <row r="27" spans="1:6" ht="19.5" customHeight="1">
      <c r="A27" s="9"/>
      <c r="B27" s="9"/>
      <c r="C27" s="9"/>
      <c r="D27" s="9"/>
      <c r="E27" s="14"/>
      <c r="F27" s="1"/>
    </row>
    <row r="28" spans="1:6" ht="26.25" customHeight="1">
      <c r="A28" s="13" t="str">
        <f>HYPERLINK([1]реквизиты!$A$13)</f>
        <v/>
      </c>
      <c r="B28" s="9"/>
      <c r="C28" s="9"/>
      <c r="D28" s="9"/>
      <c r="E28" s="13"/>
      <c r="F28" s="1"/>
    </row>
    <row r="29" spans="1:6" ht="17.25" customHeight="1">
      <c r="A29" s="8"/>
      <c r="B29" s="8"/>
      <c r="C29" s="8"/>
      <c r="D29" s="9"/>
      <c r="E29" s="14"/>
      <c r="F29" s="1"/>
    </row>
    <row r="30" spans="1:6" ht="24.75" customHeight="1">
      <c r="E30" s="3"/>
      <c r="F30" s="6"/>
    </row>
    <row r="31" spans="1:6">
      <c r="E31" s="6"/>
      <c r="F31" s="6"/>
    </row>
    <row r="32" spans="1:6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7">
    <mergeCell ref="B19:B20"/>
    <mergeCell ref="C19:C20"/>
    <mergeCell ref="D19:D20"/>
    <mergeCell ref="E19:E20"/>
    <mergeCell ref="A19:A20"/>
    <mergeCell ref="E21:E22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E15:E16"/>
    <mergeCell ref="B17:B18"/>
    <mergeCell ref="C17:C18"/>
    <mergeCell ref="D17:D18"/>
    <mergeCell ref="E17:E18"/>
    <mergeCell ref="E13:E14"/>
    <mergeCell ref="A11:A12"/>
    <mergeCell ref="B11:B12"/>
    <mergeCell ref="C11:C12"/>
    <mergeCell ref="D11:D12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E9:E10"/>
    <mergeCell ref="A7:A8"/>
    <mergeCell ref="B7:B8"/>
    <mergeCell ref="C7:C8"/>
    <mergeCell ref="D7:D8"/>
    <mergeCell ref="A9:A10"/>
    <mergeCell ref="F13:F14"/>
    <mergeCell ref="E5:E6"/>
    <mergeCell ref="F5:F6"/>
    <mergeCell ref="A5:A6"/>
    <mergeCell ref="B5:B6"/>
    <mergeCell ref="C5:C6"/>
    <mergeCell ref="D5:D6"/>
    <mergeCell ref="E7:E8"/>
    <mergeCell ref="B9:B10"/>
    <mergeCell ref="C9:C10"/>
    <mergeCell ref="D9:D10"/>
    <mergeCell ref="E11:E12"/>
    <mergeCell ref="A13:A14"/>
    <mergeCell ref="B13:B14"/>
    <mergeCell ref="C13:C14"/>
    <mergeCell ref="D13:D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topLeftCell="A14" workbookViewId="0">
      <selection activeCell="F38" sqref="F38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4"/>
      <c r="B1" s="4"/>
      <c r="C1" s="229">
        <f>пр.хода!K2</f>
        <v>0</v>
      </c>
      <c r="D1" s="230"/>
      <c r="E1" s="230"/>
      <c r="F1" s="230"/>
      <c r="G1" s="230"/>
      <c r="H1" s="230"/>
      <c r="I1" s="230"/>
      <c r="J1" s="231"/>
      <c r="K1" s="29"/>
      <c r="L1" s="29"/>
      <c r="M1" s="29"/>
      <c r="N1" s="29"/>
      <c r="O1" s="29"/>
      <c r="P1" s="29"/>
      <c r="Q1" s="29"/>
      <c r="R1" s="2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9" customHeight="1" thickBot="1">
      <c r="A2" s="27"/>
      <c r="B2" s="27"/>
      <c r="C2" s="232" t="str">
        <f>пр.хода!A2</f>
        <v xml:space="preserve">May 17—21, 2012              Moscow (Russia)         </v>
      </c>
      <c r="D2" s="232"/>
      <c r="E2" s="232"/>
      <c r="F2" s="232"/>
      <c r="G2" s="232"/>
      <c r="H2" s="232"/>
      <c r="I2" s="232"/>
      <c r="J2" s="232"/>
      <c r="K2" s="32"/>
      <c r="L2" s="32"/>
      <c r="M2" s="32"/>
      <c r="N2" s="32"/>
      <c r="O2" s="32"/>
      <c r="P2" s="32"/>
      <c r="Q2" s="32"/>
      <c r="R2" s="3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2.9" customHeight="1" thickBot="1">
      <c r="A3" s="33"/>
      <c r="B3" s="33"/>
      <c r="C3" s="233" t="str">
        <f>HYPERLINK(пр.взв.!A4)</f>
        <v/>
      </c>
      <c r="D3" s="234"/>
      <c r="E3" s="234"/>
      <c r="F3" s="234"/>
      <c r="G3" s="234"/>
      <c r="H3" s="234"/>
      <c r="I3" s="234"/>
      <c r="J3" s="235"/>
      <c r="K3" s="33"/>
      <c r="L3" s="33"/>
      <c r="M3" s="33"/>
    </row>
    <row r="4" spans="1:36" ht="16.5" thickBot="1">
      <c r="A4" s="228" t="s">
        <v>0</v>
      </c>
      <c r="B4" s="228"/>
      <c r="E4" s="15"/>
      <c r="F4" s="15"/>
      <c r="G4" s="15"/>
      <c r="H4" s="15"/>
      <c r="I4" s="15"/>
      <c r="J4" s="15"/>
      <c r="K4" s="15"/>
      <c r="L4" s="15"/>
      <c r="M4" s="15"/>
    </row>
    <row r="5" spans="1:36" ht="15" customHeight="1" thickBot="1">
      <c r="A5" s="246">
        <v>1</v>
      </c>
      <c r="B5" s="247" t="str">
        <f>VLOOKUP(A5,пр.взв.!B7:C22,2,FALSE)</f>
        <v>DENISENKO Viktoriia</v>
      </c>
      <c r="C5" s="248">
        <f>VLOOKUP(B5,пр.взв.!C7:D22,2,FALSE)</f>
        <v>1988</v>
      </c>
      <c r="D5" s="236" t="str">
        <f>VLOOKUP(A5,пр.взв.!B5:E20,4,FALSE)</f>
        <v>UKR</v>
      </c>
      <c r="E5" s="15"/>
      <c r="F5" s="15"/>
      <c r="G5" s="15"/>
      <c r="H5" s="15"/>
      <c r="I5" s="15"/>
      <c r="J5" s="15"/>
      <c r="K5" s="15"/>
      <c r="L5" s="15"/>
      <c r="M5" s="15"/>
    </row>
    <row r="6" spans="1:36" ht="15" customHeight="1">
      <c r="A6" s="239"/>
      <c r="B6" s="241"/>
      <c r="C6" s="243"/>
      <c r="D6" s="237"/>
      <c r="E6" s="226"/>
      <c r="F6" s="15"/>
      <c r="G6" s="20"/>
      <c r="H6" s="17"/>
      <c r="I6" s="15"/>
      <c r="J6" s="30"/>
      <c r="K6" s="30"/>
      <c r="L6" s="30"/>
      <c r="M6" s="15"/>
    </row>
    <row r="7" spans="1:36" ht="15" customHeight="1" thickBot="1">
      <c r="A7" s="238">
        <v>5</v>
      </c>
      <c r="B7" s="240" t="str">
        <f>VLOOKUP(A7,пр.взв.!B9:C24,2,FALSE)</f>
        <v>HALSTEAD Julia</v>
      </c>
      <c r="C7" s="242">
        <f>VLOOKUP(B7,пр.взв.!C9:D24,2,FALSE)</f>
        <v>1974</v>
      </c>
      <c r="D7" s="244" t="str">
        <f>VLOOKUP(A7,пр.взв.!B5:E20,4,FALSE)</f>
        <v>GBR</v>
      </c>
      <c r="E7" s="227"/>
      <c r="F7" s="16"/>
      <c r="G7" s="19"/>
      <c r="H7" s="17"/>
      <c r="I7" s="15"/>
      <c r="J7" s="30"/>
      <c r="K7" s="30"/>
      <c r="L7" s="30"/>
      <c r="M7" s="15"/>
    </row>
    <row r="8" spans="1:36" ht="15" customHeight="1" thickBot="1">
      <c r="A8" s="239"/>
      <c r="B8" s="241"/>
      <c r="C8" s="243"/>
      <c r="D8" s="245"/>
      <c r="E8" s="15"/>
      <c r="F8" s="17"/>
      <c r="G8" s="226"/>
      <c r="H8" s="21"/>
      <c r="I8" s="15"/>
      <c r="J8" s="15"/>
      <c r="K8" s="15"/>
      <c r="L8" s="15"/>
      <c r="M8" s="15"/>
    </row>
    <row r="9" spans="1:36" ht="15" customHeight="1" thickBot="1">
      <c r="A9" s="246">
        <v>3</v>
      </c>
      <c r="B9" s="247" t="str">
        <f>VLOOKUP(A9,пр.взв.!B11:C26,2,FALSE)</f>
        <v>GURTSYEVA Margarita</v>
      </c>
      <c r="C9" s="248" t="str">
        <f>VLOOKUP(B9,пр.взв.!C11:D26,2,FALSE)</f>
        <v>1988</v>
      </c>
      <c r="D9" s="236" t="str">
        <f>VLOOKUP(A9,пр.взв.!B5:E20,4,FALSE)</f>
        <v>RUS</v>
      </c>
      <c r="E9" s="15"/>
      <c r="F9" s="17"/>
      <c r="G9" s="227"/>
      <c r="H9" s="1"/>
      <c r="I9" s="19"/>
      <c r="J9" s="17"/>
      <c r="K9" s="15"/>
      <c r="L9" s="15"/>
      <c r="M9" s="15"/>
    </row>
    <row r="10" spans="1:36" ht="15" customHeight="1">
      <c r="A10" s="239"/>
      <c r="B10" s="241"/>
      <c r="C10" s="243"/>
      <c r="D10" s="237"/>
      <c r="E10" s="226"/>
      <c r="F10" s="18"/>
      <c r="G10" s="19"/>
      <c r="H10" s="17"/>
      <c r="I10" s="19"/>
      <c r="J10" s="17"/>
      <c r="K10" s="15"/>
      <c r="L10" s="15"/>
      <c r="M10" s="15"/>
    </row>
    <row r="11" spans="1:36" ht="15" customHeight="1" thickBot="1">
      <c r="A11" s="238">
        <v>7</v>
      </c>
      <c r="B11" s="240">
        <f>VLOOKUP(A11,пр.взв.!B13:C28,2,FALSE)</f>
        <v>0</v>
      </c>
      <c r="C11" s="242" t="e">
        <f>VLOOKUP(B11,пр.взв.!C13:D28,2,FALSE)</f>
        <v>#N/A</v>
      </c>
      <c r="D11" s="244">
        <f>VLOOKUP(A11,пр.взв.!B5:E20,4,FALSE)</f>
        <v>0</v>
      </c>
      <c r="E11" s="227"/>
      <c r="F11" s="15"/>
      <c r="G11" s="20"/>
      <c r="H11" s="17"/>
      <c r="I11" s="19"/>
      <c r="J11" s="17"/>
      <c r="K11" s="15"/>
      <c r="L11" s="15"/>
      <c r="M11" s="15"/>
    </row>
    <row r="12" spans="1:36" ht="15" customHeight="1" thickBot="1">
      <c r="A12" s="249"/>
      <c r="B12" s="250"/>
      <c r="C12" s="245"/>
      <c r="D12" s="245"/>
      <c r="E12" s="15"/>
      <c r="F12" s="15"/>
      <c r="G12" s="20"/>
      <c r="H12" s="17"/>
      <c r="I12" s="19"/>
      <c r="J12" s="17"/>
      <c r="K12" s="15"/>
      <c r="L12" s="15"/>
      <c r="M12" s="15"/>
    </row>
    <row r="13" spans="1:36" ht="15" customHeight="1" thickBot="1">
      <c r="A13" s="60"/>
      <c r="B13" s="60"/>
      <c r="C13" s="60"/>
      <c r="D13" s="61"/>
      <c r="E13" s="15"/>
      <c r="F13" s="15"/>
      <c r="G13" s="15"/>
      <c r="H13" s="15"/>
      <c r="I13" s="19"/>
      <c r="J13" s="17"/>
      <c r="K13" s="15"/>
      <c r="L13" s="15"/>
      <c r="M13" s="15"/>
    </row>
    <row r="14" spans="1:36" ht="15" customHeight="1">
      <c r="A14" s="62"/>
      <c r="B14" s="61"/>
      <c r="C14" s="61"/>
      <c r="D14" s="61"/>
      <c r="E14" s="15"/>
      <c r="F14" s="15"/>
      <c r="G14" s="15"/>
      <c r="H14" s="15"/>
      <c r="I14" s="226"/>
      <c r="J14" s="28"/>
      <c r="K14" s="18"/>
      <c r="L14" s="18"/>
      <c r="M14" s="15"/>
    </row>
    <row r="15" spans="1:36" ht="15" customHeight="1" thickBot="1">
      <c r="A15" s="228" t="s">
        <v>2</v>
      </c>
      <c r="B15" s="228"/>
      <c r="C15" s="61"/>
      <c r="D15" s="61"/>
      <c r="E15" s="15"/>
      <c r="F15" s="15"/>
      <c r="G15" s="15"/>
      <c r="H15" s="15"/>
      <c r="I15" s="227"/>
      <c r="J15" s="1"/>
    </row>
    <row r="16" spans="1:36" ht="15" customHeight="1" thickBot="1">
      <c r="A16" s="246">
        <v>2</v>
      </c>
      <c r="B16" s="247" t="str">
        <f>VLOOKUP(A16,пр.взв.!B7:C22,2,FALSE)</f>
        <v>COSTACHE Eugenia</v>
      </c>
      <c r="C16" s="248">
        <f>VLOOKUP(B16,пр.взв.!C7:D22,2,FALSE)</f>
        <v>1983</v>
      </c>
      <c r="D16" s="236" t="str">
        <f>VLOOKUP(A16,пр.взв.!B6:E21,4,FALSE)</f>
        <v>ROU</v>
      </c>
      <c r="E16" s="15"/>
      <c r="F16" s="15"/>
      <c r="G16" s="15"/>
      <c r="H16" s="15"/>
      <c r="I16" s="25"/>
      <c r="J16" s="1"/>
    </row>
    <row r="17" spans="1:13" ht="15" customHeight="1">
      <c r="A17" s="239"/>
      <c r="B17" s="241"/>
      <c r="C17" s="243"/>
      <c r="D17" s="237"/>
      <c r="E17" s="226"/>
      <c r="F17" s="15"/>
      <c r="G17" s="20"/>
      <c r="H17" s="17"/>
      <c r="I17" s="25"/>
      <c r="J17" s="1"/>
    </row>
    <row r="18" spans="1:13" ht="15" customHeight="1" thickBot="1">
      <c r="A18" s="238">
        <v>6</v>
      </c>
      <c r="B18" s="240" t="str">
        <f>VLOOKUP(A18,пр.взв.!B9:C24,2,FALSE)</f>
        <v>KARAUSH Valentina</v>
      </c>
      <c r="C18" s="242">
        <f>VLOOKUP(B18,пр.взв.!C9:D24,2,FALSE)</f>
        <v>1984</v>
      </c>
      <c r="D18" s="244" t="str">
        <f>VLOOKUP(A18,пр.взв.!B6:E21,4,FALSE)</f>
        <v>MDA</v>
      </c>
      <c r="E18" s="227"/>
      <c r="F18" s="16"/>
      <c r="G18" s="19"/>
      <c r="H18" s="17"/>
      <c r="I18" s="25"/>
      <c r="J18" s="1"/>
    </row>
    <row r="19" spans="1:13" ht="15" customHeight="1" thickBot="1">
      <c r="A19" s="239"/>
      <c r="B19" s="241"/>
      <c r="C19" s="243"/>
      <c r="D19" s="245"/>
      <c r="E19" s="15"/>
      <c r="F19" s="17"/>
      <c r="G19" s="226"/>
      <c r="H19" s="21"/>
      <c r="I19" s="25"/>
      <c r="J19" s="1"/>
    </row>
    <row r="20" spans="1:13" ht="15" customHeight="1" thickBot="1">
      <c r="A20" s="246">
        <v>4</v>
      </c>
      <c r="B20" s="247" t="str">
        <f>VLOOKUP(A20,пр.взв.!B11:C26,2,FALSE)</f>
        <v>NAMAZAVA Volha</v>
      </c>
      <c r="C20" s="248">
        <f>VLOOKUP(B20,пр.взв.!C11:D26,2,FALSE)</f>
        <v>1991</v>
      </c>
      <c r="D20" s="236" t="str">
        <f>VLOOKUP(A20,пр.взв.!B6:E21,4,FALSE)</f>
        <v>BLR</v>
      </c>
      <c r="E20" s="15"/>
      <c r="F20" s="17"/>
      <c r="G20" s="227"/>
      <c r="H20" s="1"/>
    </row>
    <row r="21" spans="1:13" ht="15" customHeight="1">
      <c r="A21" s="239"/>
      <c r="B21" s="241"/>
      <c r="C21" s="243"/>
      <c r="D21" s="237"/>
      <c r="E21" s="226"/>
      <c r="F21" s="18"/>
      <c r="G21" s="19"/>
      <c r="H21" s="17"/>
    </row>
    <row r="22" spans="1:13" ht="15" customHeight="1" thickBot="1">
      <c r="A22" s="238">
        <v>8</v>
      </c>
      <c r="B22" s="240">
        <f>VLOOKUP(A22,пр.взв.!B13:C28,2,FALSE)</f>
        <v>0</v>
      </c>
      <c r="C22" s="242" t="e">
        <f>VLOOKUP(B22,пр.взв.!C13:D28,2,FALSE)</f>
        <v>#N/A</v>
      </c>
      <c r="D22" s="244">
        <f>VLOOKUP(A22,пр.взв.!B6:E21,4,FALSE)</f>
        <v>0</v>
      </c>
      <c r="E22" s="227"/>
      <c r="F22" s="15"/>
      <c r="G22" s="20"/>
      <c r="H22" s="17"/>
    </row>
    <row r="23" spans="1:13" ht="15" customHeight="1" thickBot="1">
      <c r="A23" s="249"/>
      <c r="B23" s="250"/>
      <c r="C23" s="245"/>
      <c r="D23" s="245"/>
      <c r="E23" s="15"/>
      <c r="F23" s="15"/>
      <c r="G23" s="20"/>
      <c r="H23" s="17"/>
    </row>
    <row r="26" spans="1:13">
      <c r="A26" s="8"/>
      <c r="E26" s="1"/>
      <c r="F26" s="1"/>
      <c r="G26" s="9"/>
      <c r="H26" s="1"/>
      <c r="I26" s="1"/>
      <c r="J26" s="1"/>
      <c r="K26" s="1"/>
    </row>
    <row r="27" spans="1:13">
      <c r="E27" s="1"/>
      <c r="F27" s="1"/>
      <c r="G27" s="1"/>
      <c r="H27" s="1"/>
      <c r="I27" s="1"/>
      <c r="J27" s="1"/>
      <c r="K27" s="1"/>
    </row>
    <row r="28" spans="1:13">
      <c r="B28" s="22"/>
      <c r="E28" s="1"/>
      <c r="F28" s="1"/>
      <c r="G28" s="1"/>
      <c r="H28" s="1"/>
      <c r="I28" s="1"/>
      <c r="J28" s="1"/>
      <c r="K28" s="1"/>
    </row>
    <row r="29" spans="1:13">
      <c r="B29" s="23"/>
      <c r="E29" s="1"/>
      <c r="F29" s="1"/>
      <c r="G29" s="1"/>
      <c r="H29" s="1"/>
      <c r="I29" s="1"/>
      <c r="J29" s="1"/>
      <c r="K29" s="1"/>
    </row>
    <row r="30" spans="1:13">
      <c r="B30" s="23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B31" s="2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>
      <c r="C35" s="1"/>
      <c r="D35" s="1"/>
      <c r="E35" s="1"/>
      <c r="F35" s="1"/>
      <c r="G35" s="1"/>
      <c r="H35" s="1"/>
      <c r="I35" s="1"/>
      <c r="J35" s="1"/>
      <c r="K35" s="1"/>
    </row>
    <row r="36" spans="2:13">
      <c r="E36" s="1"/>
      <c r="F36" s="1"/>
      <c r="G36" s="1"/>
      <c r="H36" s="1"/>
      <c r="I36" s="1"/>
      <c r="J36" s="1"/>
      <c r="K36" s="1"/>
    </row>
    <row r="37" spans="2:13">
      <c r="B37" s="12" t="str">
        <f>HYPERLINK([1]реквизиты!$A$11)</f>
        <v/>
      </c>
      <c r="C37" s="9"/>
      <c r="D37" s="9"/>
      <c r="E37" s="9"/>
      <c r="F37" s="1"/>
      <c r="G37" s="1"/>
      <c r="H37" s="1"/>
      <c r="I37" s="13"/>
      <c r="J37" s="1"/>
      <c r="K37" s="14"/>
    </row>
    <row r="38" spans="2:13">
      <c r="B38" s="9"/>
      <c r="C38" s="9"/>
      <c r="D38" s="9"/>
      <c r="E38" s="9"/>
      <c r="F38" s="1"/>
      <c r="G38" s="1"/>
      <c r="H38" s="1"/>
      <c r="I38" s="1"/>
      <c r="J38" s="1"/>
      <c r="K38" s="1"/>
    </row>
    <row r="39" spans="2:13">
      <c r="B39" s="13" t="str">
        <f>HYPERLINK([1]реквизиты!$A$13)</f>
        <v/>
      </c>
      <c r="D39" s="9"/>
      <c r="E39" s="9"/>
      <c r="F39" s="13"/>
      <c r="G39" s="1"/>
      <c r="H39" s="1"/>
      <c r="I39" s="13"/>
      <c r="J39" s="1"/>
      <c r="K39" s="14"/>
    </row>
    <row r="40" spans="2:13">
      <c r="E40" s="1"/>
      <c r="F40" s="1"/>
      <c r="G40" s="11"/>
      <c r="H40" s="11"/>
      <c r="I40" s="1"/>
      <c r="J40" s="11"/>
      <c r="K40" s="11"/>
      <c r="L40" s="26"/>
      <c r="M40" s="26"/>
    </row>
    <row r="41" spans="2:13">
      <c r="D41" s="2"/>
      <c r="E41" s="1"/>
      <c r="F41" s="1"/>
      <c r="G41" s="11"/>
      <c r="H41" s="11"/>
      <c r="I41" s="11"/>
      <c r="J41" s="11"/>
      <c r="K41" s="11"/>
      <c r="M41" s="26"/>
    </row>
    <row r="42" spans="2:13">
      <c r="E42" s="1"/>
      <c r="F42" s="1"/>
      <c r="G42" s="11"/>
      <c r="H42" s="11"/>
      <c r="I42" s="11"/>
      <c r="J42" s="11"/>
      <c r="K42" s="11"/>
      <c r="M42" s="26"/>
    </row>
    <row r="43" spans="2:13">
      <c r="E43" s="1"/>
      <c r="F43" s="1"/>
      <c r="G43" s="11"/>
      <c r="H43" s="11"/>
      <c r="I43" s="11"/>
      <c r="J43" s="11"/>
      <c r="K43" s="11"/>
      <c r="L43" s="26"/>
      <c r="M43" s="26"/>
    </row>
  </sheetData>
  <mergeCells count="44">
    <mergeCell ref="A22:A23"/>
    <mergeCell ref="B22:B23"/>
    <mergeCell ref="C22:C23"/>
    <mergeCell ref="D22:D23"/>
    <mergeCell ref="A20:A21"/>
    <mergeCell ref="B20:B21"/>
    <mergeCell ref="C20:C21"/>
    <mergeCell ref="D20:D21"/>
    <mergeCell ref="D18:D19"/>
    <mergeCell ref="D16:D17"/>
    <mergeCell ref="A11:A12"/>
    <mergeCell ref="B11:B12"/>
    <mergeCell ref="C11:C12"/>
    <mergeCell ref="D11:D12"/>
    <mergeCell ref="A16:A17"/>
    <mergeCell ref="C16:C17"/>
    <mergeCell ref="A9:A10"/>
    <mergeCell ref="B9:B10"/>
    <mergeCell ref="C9:C10"/>
    <mergeCell ref="A18:A19"/>
    <mergeCell ref="B18:B19"/>
    <mergeCell ref="C18:C19"/>
    <mergeCell ref="G19:G20"/>
    <mergeCell ref="E21:E22"/>
    <mergeCell ref="I14:I15"/>
    <mergeCell ref="E6:E7"/>
    <mergeCell ref="G8:G9"/>
    <mergeCell ref="E10:E11"/>
    <mergeCell ref="E17:E18"/>
    <mergeCell ref="A4:B4"/>
    <mergeCell ref="C1:J1"/>
    <mergeCell ref="C2:J2"/>
    <mergeCell ref="C3:J3"/>
    <mergeCell ref="D9:D10"/>
    <mergeCell ref="A7:A8"/>
    <mergeCell ref="B7:B8"/>
    <mergeCell ref="C7:C8"/>
    <mergeCell ref="D7:D8"/>
    <mergeCell ref="A5:A6"/>
    <mergeCell ref="B5:B6"/>
    <mergeCell ref="C5:C6"/>
    <mergeCell ref="D5:D6"/>
    <mergeCell ref="A15:B15"/>
    <mergeCell ref="B16:B17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E1" workbookViewId="0">
      <selection activeCell="J17" sqref="J16:R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85" t="s">
        <v>24</v>
      </c>
      <c r="C1" s="285"/>
      <c r="D1" s="285"/>
      <c r="E1" s="285"/>
      <c r="F1" s="285"/>
      <c r="G1" s="285"/>
      <c r="H1" s="285"/>
      <c r="I1" s="285"/>
      <c r="J1" s="53"/>
      <c r="K1" s="285" t="s">
        <v>24</v>
      </c>
      <c r="L1" s="285"/>
      <c r="M1" s="285"/>
      <c r="N1" s="285"/>
      <c r="O1" s="285"/>
      <c r="P1" s="285"/>
      <c r="Q1" s="285"/>
      <c r="R1" s="285"/>
    </row>
    <row r="2" spans="1:18" ht="24.75" customHeight="1">
      <c r="B2" s="251" t="str">
        <f>HYPERLINK(пр.взв.!A4)</f>
        <v/>
      </c>
      <c r="C2" s="252"/>
      <c r="D2" s="252"/>
      <c r="E2" s="252"/>
      <c r="F2" s="252"/>
      <c r="G2" s="252"/>
      <c r="H2" s="252"/>
      <c r="I2" s="252"/>
      <c r="J2" s="54"/>
      <c r="K2" s="251" t="str">
        <f>HYPERLINK(пр.взв.!A4)</f>
        <v/>
      </c>
      <c r="L2" s="252"/>
      <c r="M2" s="252"/>
      <c r="N2" s="252"/>
      <c r="O2" s="252"/>
      <c r="P2" s="252"/>
      <c r="Q2" s="252"/>
      <c r="R2" s="252"/>
    </row>
    <row r="3" spans="1:18" ht="24.75" customHeight="1" thickBot="1">
      <c r="B3" s="55" t="s">
        <v>1</v>
      </c>
      <c r="C3" s="57" t="s">
        <v>28</v>
      </c>
      <c r="D3" s="59" t="s">
        <v>25</v>
      </c>
      <c r="E3" s="56"/>
      <c r="F3" s="55" t="str">
        <f>пр.взв.!C4</f>
        <v>Women</v>
      </c>
      <c r="G3" s="290" t="str">
        <f>пр.взв.!D4</f>
        <v xml:space="preserve"> 68 kg</v>
      </c>
      <c r="H3" s="290"/>
      <c r="I3" s="56"/>
      <c r="J3" s="56"/>
      <c r="K3" s="55" t="s">
        <v>2</v>
      </c>
      <c r="L3" s="57" t="s">
        <v>28</v>
      </c>
      <c r="M3" s="59" t="s">
        <v>25</v>
      </c>
      <c r="N3" s="56"/>
      <c r="O3" s="55" t="str">
        <f>F3</f>
        <v>Women</v>
      </c>
      <c r="P3" s="290" t="str">
        <f>G3</f>
        <v xml:space="preserve"> 68 kg</v>
      </c>
      <c r="Q3" s="290"/>
      <c r="R3" s="56"/>
    </row>
    <row r="4" spans="1:18" ht="12.75" customHeight="1">
      <c r="A4" s="177" t="s">
        <v>26</v>
      </c>
      <c r="B4" s="275" t="s">
        <v>4</v>
      </c>
      <c r="C4" s="277" t="s">
        <v>5</v>
      </c>
      <c r="D4" s="277" t="s">
        <v>6</v>
      </c>
      <c r="E4" s="277" t="s">
        <v>12</v>
      </c>
      <c r="F4" s="257" t="s">
        <v>13</v>
      </c>
      <c r="G4" s="259" t="s">
        <v>15</v>
      </c>
      <c r="H4" s="272" t="s">
        <v>16</v>
      </c>
      <c r="I4" s="274" t="s">
        <v>14</v>
      </c>
      <c r="J4" s="177" t="s">
        <v>26</v>
      </c>
      <c r="K4" s="275" t="s">
        <v>4</v>
      </c>
      <c r="L4" s="277" t="s">
        <v>5</v>
      </c>
      <c r="M4" s="277" t="s">
        <v>6</v>
      </c>
      <c r="N4" s="277" t="s">
        <v>12</v>
      </c>
      <c r="O4" s="257" t="s">
        <v>13</v>
      </c>
      <c r="P4" s="259" t="s">
        <v>15</v>
      </c>
      <c r="Q4" s="272" t="s">
        <v>16</v>
      </c>
      <c r="R4" s="274" t="s">
        <v>14</v>
      </c>
    </row>
    <row r="5" spans="1:18" ht="12.75" customHeight="1" thickBot="1">
      <c r="A5" s="167"/>
      <c r="B5" s="276" t="s">
        <v>4</v>
      </c>
      <c r="C5" s="258" t="s">
        <v>5</v>
      </c>
      <c r="D5" s="258" t="s">
        <v>6</v>
      </c>
      <c r="E5" s="258" t="s">
        <v>12</v>
      </c>
      <c r="F5" s="258" t="s">
        <v>13</v>
      </c>
      <c r="G5" s="260"/>
      <c r="H5" s="273"/>
      <c r="I5" s="169" t="s">
        <v>14</v>
      </c>
      <c r="J5" s="167"/>
      <c r="K5" s="276" t="s">
        <v>4</v>
      </c>
      <c r="L5" s="258" t="s">
        <v>5</v>
      </c>
      <c r="M5" s="258" t="s">
        <v>6</v>
      </c>
      <c r="N5" s="258" t="s">
        <v>12</v>
      </c>
      <c r="O5" s="258" t="s">
        <v>13</v>
      </c>
      <c r="P5" s="260"/>
      <c r="Q5" s="273"/>
      <c r="R5" s="169" t="s">
        <v>14</v>
      </c>
    </row>
    <row r="6" spans="1:18" ht="12.75" customHeight="1">
      <c r="A6" s="286">
        <v>1</v>
      </c>
      <c r="B6" s="268">
        <v>1</v>
      </c>
      <c r="C6" s="270" t="str">
        <f>VLOOKUP(B6,пр.взв.!B7:E22,2,FALSE)</f>
        <v>DENISENKO Viktoriia</v>
      </c>
      <c r="D6" s="271">
        <f>VLOOKUP(B6,пр.взв.!B7:F22,3,FALSE)</f>
        <v>1988</v>
      </c>
      <c r="E6" s="271" t="str">
        <f>VLOOKUP(B6,пр.взв.!B7:E22,4,FALSE)</f>
        <v>UKR</v>
      </c>
      <c r="F6" s="254"/>
      <c r="G6" s="256"/>
      <c r="H6" s="266"/>
      <c r="I6" s="211"/>
      <c r="J6" s="286">
        <v>2</v>
      </c>
      <c r="K6" s="268">
        <v>2</v>
      </c>
      <c r="L6" s="270" t="str">
        <f>VLOOKUP(K6,пр.взв.!B7:E22,2,FALSE)</f>
        <v>COSTACHE Eugenia</v>
      </c>
      <c r="M6" s="271">
        <f>VLOOKUP(K6,пр.взв.!B7:F22,3,FALSE)</f>
        <v>1983</v>
      </c>
      <c r="N6" s="271" t="str">
        <f>VLOOKUP(K6,пр.взв.!B7:E22,4,FALSE)</f>
        <v>ROU</v>
      </c>
      <c r="O6" s="254"/>
      <c r="P6" s="256"/>
      <c r="Q6" s="266"/>
      <c r="R6" s="211"/>
    </row>
    <row r="7" spans="1:18" ht="12.75" customHeight="1">
      <c r="A7" s="287"/>
      <c r="B7" s="269"/>
      <c r="C7" s="264"/>
      <c r="D7" s="255"/>
      <c r="E7" s="255"/>
      <c r="F7" s="255"/>
      <c r="G7" s="255"/>
      <c r="H7" s="223"/>
      <c r="I7" s="267"/>
      <c r="J7" s="287"/>
      <c r="K7" s="269"/>
      <c r="L7" s="264"/>
      <c r="M7" s="255"/>
      <c r="N7" s="255"/>
      <c r="O7" s="255"/>
      <c r="P7" s="255"/>
      <c r="Q7" s="223"/>
      <c r="R7" s="267"/>
    </row>
    <row r="8" spans="1:18" ht="12.75" customHeight="1">
      <c r="A8" s="287"/>
      <c r="B8" s="261">
        <v>5</v>
      </c>
      <c r="C8" s="263" t="str">
        <f>VLOOKUP(B8,пр.взв.!B7:E22,2,FALSE)</f>
        <v>HALSTEAD Julia</v>
      </c>
      <c r="D8" s="265">
        <f>VLOOKUP(B8,пр.взв.!B7:F22,3,FALSE)</f>
        <v>1974</v>
      </c>
      <c r="E8" s="265" t="str">
        <f>VLOOKUP(B8,пр.взв.!B7:E22,4,FALSE)</f>
        <v>GBR</v>
      </c>
      <c r="F8" s="253"/>
      <c r="G8" s="253"/>
      <c r="H8" s="210"/>
      <c r="I8" s="210"/>
      <c r="J8" s="287"/>
      <c r="K8" s="261">
        <v>6</v>
      </c>
      <c r="L8" s="263" t="str">
        <f>VLOOKUP(K8,пр.взв.!B7:E22,2,FALSE)</f>
        <v>KARAUSH Valentina</v>
      </c>
      <c r="M8" s="265">
        <f>VLOOKUP(K8,пр.взв.!B7:F22,3,FALSE)</f>
        <v>1984</v>
      </c>
      <c r="N8" s="265" t="str">
        <f>VLOOKUP(K8,пр.взв.!B7:E22,4,FALSE)</f>
        <v>MDA</v>
      </c>
      <c r="O8" s="253"/>
      <c r="P8" s="253"/>
      <c r="Q8" s="210"/>
      <c r="R8" s="210"/>
    </row>
    <row r="9" spans="1:18" ht="13.5" customHeight="1" thickBot="1">
      <c r="A9" s="289"/>
      <c r="B9" s="281"/>
      <c r="C9" s="282"/>
      <c r="D9" s="283"/>
      <c r="E9" s="283"/>
      <c r="F9" s="284"/>
      <c r="G9" s="284"/>
      <c r="H9" s="278"/>
      <c r="I9" s="278"/>
      <c r="J9" s="289"/>
      <c r="K9" s="281"/>
      <c r="L9" s="282"/>
      <c r="M9" s="283"/>
      <c r="N9" s="283"/>
      <c r="O9" s="284"/>
      <c r="P9" s="284"/>
      <c r="Q9" s="278"/>
      <c r="R9" s="278"/>
    </row>
    <row r="10" spans="1:18" ht="12.75" customHeight="1">
      <c r="A10" s="286"/>
      <c r="B10" s="262">
        <v>3</v>
      </c>
      <c r="C10" s="270" t="str">
        <f>VLOOKUP(B10,пр.взв.!B7:E22,2,FALSE)</f>
        <v>GURTSYEVA Margarita</v>
      </c>
      <c r="D10" s="271" t="str">
        <f>VLOOKUP(B10,пр.взв.!B7:F22,3,FALSE)</f>
        <v>1988</v>
      </c>
      <c r="E10" s="271" t="str">
        <f>VLOOKUP(B10,пр.взв.!B7:E22,4,FALSE)</f>
        <v>RUS</v>
      </c>
      <c r="F10" s="255"/>
      <c r="G10" s="280"/>
      <c r="H10" s="223"/>
      <c r="I10" s="265"/>
      <c r="J10" s="286">
        <v>4</v>
      </c>
      <c r="K10" s="262">
        <v>4</v>
      </c>
      <c r="L10" s="270" t="str">
        <f>VLOOKUP(K10,пр.взв.!B7:E22,2,FALSE)</f>
        <v>NAMAZAVA Volha</v>
      </c>
      <c r="M10" s="271">
        <f>VLOOKUP(K10,пр.взв.!B7:F22,3,FALSE)</f>
        <v>1991</v>
      </c>
      <c r="N10" s="271" t="str">
        <f>VLOOKUP(K10,пр.взв.!B7:E22,4,FALSE)</f>
        <v>BLR</v>
      </c>
      <c r="O10" s="255"/>
      <c r="P10" s="280"/>
      <c r="Q10" s="223"/>
      <c r="R10" s="265"/>
    </row>
    <row r="11" spans="1:18" ht="12.75" customHeight="1">
      <c r="A11" s="287"/>
      <c r="B11" s="279"/>
      <c r="C11" s="264"/>
      <c r="D11" s="255"/>
      <c r="E11" s="255"/>
      <c r="F11" s="255"/>
      <c r="G11" s="255"/>
      <c r="H11" s="223"/>
      <c r="I11" s="267"/>
      <c r="J11" s="287"/>
      <c r="K11" s="279"/>
      <c r="L11" s="264"/>
      <c r="M11" s="255"/>
      <c r="N11" s="255"/>
      <c r="O11" s="255"/>
      <c r="P11" s="255"/>
      <c r="Q11" s="223"/>
      <c r="R11" s="267"/>
    </row>
    <row r="12" spans="1:18" ht="12.75" customHeight="1">
      <c r="A12" s="287"/>
      <c r="B12" s="261">
        <v>7</v>
      </c>
      <c r="C12" s="263">
        <f>VLOOKUP(B12,пр.взв.!B7:E22,2,FALSE)</f>
        <v>0</v>
      </c>
      <c r="D12" s="265">
        <f>VLOOKUP(B12,пр.взв.!B7:F22,3,FALSE)</f>
        <v>0</v>
      </c>
      <c r="E12" s="265">
        <f>VLOOKUP(B12,пр.взв.!B7:E22,4,FALSE)</f>
        <v>0</v>
      </c>
      <c r="F12" s="253"/>
      <c r="G12" s="253"/>
      <c r="H12" s="210"/>
      <c r="I12" s="210"/>
      <c r="J12" s="287"/>
      <c r="K12" s="261">
        <v>8</v>
      </c>
      <c r="L12" s="263">
        <f>VLOOKUP(K12,пр.взв.!B7:E22,2,FALSE)</f>
        <v>0</v>
      </c>
      <c r="M12" s="265">
        <f>VLOOKUP(K12,пр.взв.!B7:F22,3,FALSE)</f>
        <v>0</v>
      </c>
      <c r="N12" s="265">
        <f>VLOOKUP(K12,пр.взв.!B7:E22,4,FALSE)</f>
        <v>0</v>
      </c>
      <c r="O12" s="253"/>
      <c r="P12" s="253"/>
      <c r="Q12" s="210"/>
      <c r="R12" s="210"/>
    </row>
    <row r="13" spans="1:18" ht="12.75" customHeight="1">
      <c r="A13" s="288"/>
      <c r="B13" s="262"/>
      <c r="C13" s="264"/>
      <c r="D13" s="255"/>
      <c r="E13" s="255"/>
      <c r="F13" s="254"/>
      <c r="G13" s="254"/>
      <c r="H13" s="211"/>
      <c r="I13" s="211"/>
      <c r="J13" s="288"/>
      <c r="K13" s="262"/>
      <c r="L13" s="264"/>
      <c r="M13" s="255"/>
      <c r="N13" s="255"/>
      <c r="O13" s="254"/>
      <c r="P13" s="254"/>
      <c r="Q13" s="211"/>
      <c r="R13" s="211"/>
    </row>
    <row r="15" spans="1:18" ht="15.75">
      <c r="B15" s="251" t="str">
        <f>B2</f>
        <v/>
      </c>
      <c r="C15" s="252"/>
      <c r="D15" s="252"/>
      <c r="E15" s="252"/>
      <c r="F15" s="252"/>
      <c r="G15" s="252"/>
      <c r="H15" s="252"/>
      <c r="I15" s="252"/>
      <c r="K15" s="251" t="str">
        <f>K2</f>
        <v/>
      </c>
      <c r="L15" s="252"/>
      <c r="M15" s="252"/>
      <c r="N15" s="252"/>
      <c r="O15" s="252"/>
      <c r="P15" s="252"/>
    </row>
    <row r="16" spans="1:18" ht="24.75" customHeight="1" thickBot="1">
      <c r="B16" s="55" t="s">
        <v>1</v>
      </c>
      <c r="C16" s="126" t="s">
        <v>29</v>
      </c>
      <c r="D16" s="126"/>
      <c r="E16" s="126"/>
      <c r="F16" s="55" t="str">
        <f>F3</f>
        <v>Women</v>
      </c>
      <c r="G16" s="290" t="str">
        <f>G3</f>
        <v xml:space="preserve"> 68 kg</v>
      </c>
      <c r="H16" s="290"/>
      <c r="I16" s="126"/>
      <c r="J16" s="64"/>
      <c r="K16" s="55" t="s">
        <v>2</v>
      </c>
      <c r="L16" s="126" t="s">
        <v>29</v>
      </c>
      <c r="M16" s="126"/>
      <c r="N16" s="126"/>
      <c r="O16" s="55" t="str">
        <f>O3</f>
        <v>Women</v>
      </c>
      <c r="P16" s="290" t="str">
        <f>P3</f>
        <v xml:space="preserve"> 68 kg</v>
      </c>
      <c r="Q16" s="290"/>
      <c r="R16" s="126"/>
    </row>
    <row r="17" spans="1:18" ht="12.75" customHeight="1">
      <c r="A17" s="177" t="s">
        <v>26</v>
      </c>
      <c r="B17" s="275" t="s">
        <v>4</v>
      </c>
      <c r="C17" s="277" t="s">
        <v>5</v>
      </c>
      <c r="D17" s="277" t="s">
        <v>6</v>
      </c>
      <c r="E17" s="277" t="s">
        <v>12</v>
      </c>
      <c r="F17" s="257" t="s">
        <v>13</v>
      </c>
      <c r="G17" s="259" t="s">
        <v>15</v>
      </c>
      <c r="H17" s="272" t="s">
        <v>16</v>
      </c>
      <c r="I17" s="274" t="s">
        <v>14</v>
      </c>
      <c r="J17" s="177" t="s">
        <v>26</v>
      </c>
      <c r="K17" s="275" t="s">
        <v>4</v>
      </c>
      <c r="L17" s="277" t="s">
        <v>5</v>
      </c>
      <c r="M17" s="277" t="s">
        <v>6</v>
      </c>
      <c r="N17" s="277" t="s">
        <v>12</v>
      </c>
      <c r="O17" s="257" t="s">
        <v>13</v>
      </c>
      <c r="P17" s="259" t="s">
        <v>15</v>
      </c>
      <c r="Q17" s="272" t="s">
        <v>16</v>
      </c>
      <c r="R17" s="274" t="s">
        <v>14</v>
      </c>
    </row>
    <row r="18" spans="1:18" ht="12.75" customHeight="1" thickBot="1">
      <c r="A18" s="167"/>
      <c r="B18" s="276" t="s">
        <v>4</v>
      </c>
      <c r="C18" s="258" t="s">
        <v>5</v>
      </c>
      <c r="D18" s="258" t="s">
        <v>6</v>
      </c>
      <c r="E18" s="258" t="s">
        <v>12</v>
      </c>
      <c r="F18" s="258" t="s">
        <v>13</v>
      </c>
      <c r="G18" s="260"/>
      <c r="H18" s="273"/>
      <c r="I18" s="169" t="s">
        <v>14</v>
      </c>
      <c r="J18" s="167"/>
      <c r="K18" s="276" t="s">
        <v>4</v>
      </c>
      <c r="L18" s="258" t="s">
        <v>5</v>
      </c>
      <c r="M18" s="258" t="s">
        <v>6</v>
      </c>
      <c r="N18" s="258" t="s">
        <v>12</v>
      </c>
      <c r="O18" s="258" t="s">
        <v>13</v>
      </c>
      <c r="P18" s="260"/>
      <c r="Q18" s="273"/>
      <c r="R18" s="169" t="s">
        <v>14</v>
      </c>
    </row>
    <row r="19" spans="1:18" ht="12.75" customHeight="1">
      <c r="A19" s="286">
        <v>3</v>
      </c>
      <c r="B19" s="268">
        <f>пр.хода!G7</f>
        <v>1</v>
      </c>
      <c r="C19" s="270" t="str">
        <f>VLOOKUP(B19,пр.взв.!B7:E22,2,FALSE)</f>
        <v>DENISENKO Viktoriia</v>
      </c>
      <c r="D19" s="271">
        <f>VLOOKUP(B19,пр.взв.!B7:F22,3,FALSE)</f>
        <v>1988</v>
      </c>
      <c r="E19" s="271" t="str">
        <f>VLOOKUP(B19,пр.взв.!B7:E22,4,FALSE)</f>
        <v>UKR</v>
      </c>
      <c r="F19" s="254"/>
      <c r="G19" s="256"/>
      <c r="H19" s="266"/>
      <c r="I19" s="211"/>
      <c r="J19" s="286">
        <v>4</v>
      </c>
      <c r="K19" s="268">
        <f>пр.хода!G17</f>
        <v>6</v>
      </c>
      <c r="L19" s="270" t="str">
        <f>VLOOKUP(K19,пр.взв.!B7:E22,2,FALSE)</f>
        <v>KARAUSH Valentina</v>
      </c>
      <c r="M19" s="271">
        <f>VLOOKUP(K19,пр.взв.!B7:F22,3,FALSE)</f>
        <v>1984</v>
      </c>
      <c r="N19" s="271" t="str">
        <f>VLOOKUP(K19,пр.взв.!B7:E22,4,FALSE)</f>
        <v>MDA</v>
      </c>
      <c r="O19" s="254"/>
      <c r="P19" s="256"/>
      <c r="Q19" s="266"/>
      <c r="R19" s="211"/>
    </row>
    <row r="20" spans="1:18" ht="12.75" customHeight="1">
      <c r="A20" s="287"/>
      <c r="B20" s="269"/>
      <c r="C20" s="264"/>
      <c r="D20" s="255"/>
      <c r="E20" s="255"/>
      <c r="F20" s="255"/>
      <c r="G20" s="255"/>
      <c r="H20" s="223"/>
      <c r="I20" s="267"/>
      <c r="J20" s="287"/>
      <c r="K20" s="269"/>
      <c r="L20" s="264"/>
      <c r="M20" s="255"/>
      <c r="N20" s="255"/>
      <c r="O20" s="255"/>
      <c r="P20" s="255"/>
      <c r="Q20" s="223"/>
      <c r="R20" s="267"/>
    </row>
    <row r="21" spans="1:18" ht="12.75" customHeight="1">
      <c r="A21" s="287"/>
      <c r="B21" s="261">
        <f>пр.хода!G11</f>
        <v>3</v>
      </c>
      <c r="C21" s="263" t="str">
        <f>VLOOKUP(B21,пр.взв.!B7:E22,2,FALSE)</f>
        <v>GURTSYEVA Margarita</v>
      </c>
      <c r="D21" s="265" t="str">
        <f>VLOOKUP(B21,пр.взв.!B7:F22,3,FALSE)</f>
        <v>1988</v>
      </c>
      <c r="E21" s="265" t="str">
        <f>VLOOKUP(B21,пр.взв.!B7:E22,4,FALSE)</f>
        <v>RUS</v>
      </c>
      <c r="F21" s="253"/>
      <c r="G21" s="253"/>
      <c r="H21" s="210"/>
      <c r="I21" s="210"/>
      <c r="J21" s="287"/>
      <c r="K21" s="261">
        <f>пр.хода!G21</f>
        <v>4</v>
      </c>
      <c r="L21" s="263" t="str">
        <f>VLOOKUP(K21,пр.взв.!B7:E22,2,FALSE)</f>
        <v>NAMAZAVA Volha</v>
      </c>
      <c r="M21" s="265">
        <f>VLOOKUP(K21,пр.взв.!B7:F22,3,FALSE)</f>
        <v>1991</v>
      </c>
      <c r="N21" s="265" t="str">
        <f>VLOOKUP(K21,пр.взв.!B7:E22,4,FALSE)</f>
        <v>BLR</v>
      </c>
      <c r="O21" s="253"/>
      <c r="P21" s="253"/>
      <c r="Q21" s="210"/>
      <c r="R21" s="210"/>
    </row>
    <row r="22" spans="1:18" ht="12.75" customHeight="1">
      <c r="A22" s="288"/>
      <c r="B22" s="262"/>
      <c r="C22" s="264"/>
      <c r="D22" s="255"/>
      <c r="E22" s="255"/>
      <c r="F22" s="254"/>
      <c r="G22" s="254"/>
      <c r="H22" s="211"/>
      <c r="I22" s="211"/>
      <c r="J22" s="288"/>
      <c r="K22" s="262"/>
      <c r="L22" s="264"/>
      <c r="M22" s="255"/>
      <c r="N22" s="255"/>
      <c r="O22" s="254"/>
      <c r="P22" s="254"/>
      <c r="Q22" s="211"/>
      <c r="R22" s="211"/>
    </row>
    <row r="29" spans="1:18">
      <c r="N29" s="58"/>
    </row>
  </sheetData>
  <mergeCells count="148"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G16:H16"/>
    <mergeCell ref="D6:D7"/>
    <mergeCell ref="E6:E7"/>
    <mergeCell ref="F6:F7"/>
    <mergeCell ref="G6:G7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G3:H3"/>
    <mergeCell ref="P3:Q3"/>
    <mergeCell ref="K6:K7"/>
    <mergeCell ref="L6:L7"/>
    <mergeCell ref="M6:M7"/>
    <mergeCell ref="N6:N7"/>
    <mergeCell ref="O6:O7"/>
    <mergeCell ref="P6:P7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G10:G11"/>
    <mergeCell ref="K8:K9"/>
    <mergeCell ref="L8:L9"/>
    <mergeCell ref="M8:M9"/>
    <mergeCell ref="N8:N9"/>
    <mergeCell ref="O8:O9"/>
    <mergeCell ref="P8:P9"/>
    <mergeCell ref="B4:B5"/>
    <mergeCell ref="C4:C5"/>
    <mergeCell ref="D4:D5"/>
    <mergeCell ref="E4:E5"/>
    <mergeCell ref="F4:F5"/>
    <mergeCell ref="G4:G5"/>
    <mergeCell ref="H6:H7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B6:B7"/>
    <mergeCell ref="C6:C7"/>
    <mergeCell ref="B2:I2"/>
    <mergeCell ref="K2:R2"/>
    <mergeCell ref="O12:O13"/>
    <mergeCell ref="P12:P13"/>
    <mergeCell ref="Q12:Q13"/>
    <mergeCell ref="R12:R13"/>
    <mergeCell ref="K12:K13"/>
    <mergeCell ref="L12:L13"/>
    <mergeCell ref="M12:M13"/>
    <mergeCell ref="N12:N13"/>
    <mergeCell ref="Q8:Q9"/>
    <mergeCell ref="R8:R9"/>
    <mergeCell ref="K10:K11"/>
    <mergeCell ref="L10:L11"/>
    <mergeCell ref="M10:M11"/>
    <mergeCell ref="N10:N11"/>
    <mergeCell ref="O10:O11"/>
    <mergeCell ref="P10:P11"/>
    <mergeCell ref="Q10:Q11"/>
    <mergeCell ref="R10:R11"/>
    <mergeCell ref="H4:H5"/>
    <mergeCell ref="I4:I5"/>
    <mergeCell ref="Q6:Q7"/>
    <mergeCell ref="R6:R7"/>
    <mergeCell ref="Q17:Q18"/>
    <mergeCell ref="R17:R18"/>
    <mergeCell ref="K17:K18"/>
    <mergeCell ref="L17:L18"/>
    <mergeCell ref="M17:M18"/>
    <mergeCell ref="N17:N18"/>
    <mergeCell ref="H21:H22"/>
    <mergeCell ref="I21:I22"/>
    <mergeCell ref="B21:B22"/>
    <mergeCell ref="C21:C22"/>
    <mergeCell ref="D21:D22"/>
    <mergeCell ref="E21:E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Q21:Q22"/>
    <mergeCell ref="R21:R22"/>
    <mergeCell ref="K21:K22"/>
    <mergeCell ref="L21:L22"/>
    <mergeCell ref="M21:M22"/>
    <mergeCell ref="N21:N22"/>
    <mergeCell ref="Q19:Q20"/>
    <mergeCell ref="R19:R20"/>
    <mergeCell ref="K19:K20"/>
    <mergeCell ref="L19:L20"/>
    <mergeCell ref="M19:M20"/>
    <mergeCell ref="N19:N20"/>
    <mergeCell ref="B15:I15"/>
    <mergeCell ref="K15:P15"/>
    <mergeCell ref="O21:O22"/>
    <mergeCell ref="P21:P22"/>
    <mergeCell ref="O19:O20"/>
    <mergeCell ref="P19:P20"/>
    <mergeCell ref="O17:O18"/>
    <mergeCell ref="P17:P18"/>
    <mergeCell ref="F21:F22"/>
    <mergeCell ref="G21:G22"/>
    <mergeCell ref="D17:D18"/>
    <mergeCell ref="E17:E18"/>
    <mergeCell ref="F17:F18"/>
    <mergeCell ref="G17:G18"/>
    <mergeCell ref="P16:Q16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Y42"/>
  <sheetViews>
    <sheetView tabSelected="1" topLeftCell="A19" zoomScaleNormal="100" workbookViewId="0">
      <selection activeCell="O25" sqref="O25"/>
    </sheetView>
  </sheetViews>
  <sheetFormatPr defaultRowHeight="12.75"/>
  <cols>
    <col min="1" max="1" width="3.7109375" customWidth="1"/>
    <col min="2" max="2" width="0.5703125" customWidth="1"/>
    <col min="3" max="3" width="6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5" ht="73.5" customHeight="1"/>
    <row r="2" spans="1:25" ht="19.5" customHeight="1">
      <c r="A2" s="291" t="str">
        <f>[1]реквизиты!$A$3</f>
        <v xml:space="preserve">May 17—21, 2012              Moscow (Russia)         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25" ht="10.5" customHeight="1" thickBot="1">
      <c r="Q3" s="1"/>
      <c r="R3" s="1"/>
      <c r="S3" s="1"/>
    </row>
    <row r="4" spans="1:25" ht="30.75" customHeight="1" thickBot="1">
      <c r="A4" s="294" t="str">
        <f>пр.взв.!C4</f>
        <v>Women</v>
      </c>
      <c r="B4" s="295"/>
      <c r="C4" s="296"/>
      <c r="D4" s="122" t="str">
        <f>пр.взв.!D4</f>
        <v xml:space="preserve"> 68 kg</v>
      </c>
      <c r="E4" s="292" t="s">
        <v>60</v>
      </c>
      <c r="F4" s="293"/>
      <c r="G4" s="121"/>
      <c r="H4" s="121"/>
      <c r="K4" s="1"/>
      <c r="L4" s="1"/>
      <c r="M4" s="297" t="s">
        <v>43</v>
      </c>
      <c r="N4" s="297"/>
      <c r="O4" s="297"/>
      <c r="P4" s="297"/>
      <c r="Q4" s="31"/>
    </row>
    <row r="5" spans="1:25" ht="5.25" customHeight="1" thickBot="1">
      <c r="C5" s="63"/>
      <c r="M5" s="86"/>
      <c r="N5" s="86"/>
      <c r="O5" s="86"/>
      <c r="P5" s="86"/>
      <c r="Q5" s="31"/>
    </row>
    <row r="6" spans="1:25" ht="15" customHeight="1" thickBot="1">
      <c r="A6" s="298" t="s">
        <v>39</v>
      </c>
      <c r="B6" s="87"/>
      <c r="C6" s="305">
        <v>1</v>
      </c>
      <c r="D6" s="313" t="str">
        <f>VLOOKUP(C6,пр.взв.!B1:F22,2,FALSE)</f>
        <v>DENISENKO Viktoriia</v>
      </c>
      <c r="E6" s="309">
        <f>VLOOKUP(C6,пр.взв.!B1:F22,3,FALSE)</f>
        <v>1988</v>
      </c>
      <c r="F6" s="328" t="str">
        <f>VLOOKUP(C6,пр.взв.!B1:F22,4,FALSE)</f>
        <v>UKR</v>
      </c>
      <c r="G6" s="81"/>
      <c r="H6" s="81"/>
      <c r="I6" s="81"/>
      <c r="J6" s="94"/>
      <c r="K6" s="94"/>
      <c r="M6" s="350">
        <v>1</v>
      </c>
      <c r="N6" s="346">
        <f>K14</f>
        <v>3</v>
      </c>
      <c r="O6" s="342" t="str">
        <f>VLOOKUP(N6,пр.взв.!B7:E22,2,FALSE)</f>
        <v>GURTSYEVA Margarita</v>
      </c>
      <c r="P6" s="344" t="str">
        <f>VLOOKUP(N6,пр.взв.!B7:F22,4,FALSE)</f>
        <v>RUS</v>
      </c>
      <c r="Q6" s="31"/>
    </row>
    <row r="7" spans="1:25" ht="15" customHeight="1">
      <c r="A7" s="299"/>
      <c r="B7" s="87"/>
      <c r="C7" s="306"/>
      <c r="D7" s="314"/>
      <c r="E7" s="310"/>
      <c r="F7" s="329"/>
      <c r="G7" s="93">
        <v>1</v>
      </c>
      <c r="H7" s="81"/>
      <c r="I7" s="81"/>
      <c r="J7" s="94"/>
      <c r="K7" s="94"/>
      <c r="M7" s="351"/>
      <c r="N7" s="347"/>
      <c r="O7" s="343"/>
      <c r="P7" s="345"/>
      <c r="Q7" s="31"/>
      <c r="T7" s="341"/>
      <c r="U7" s="341"/>
      <c r="V7" s="341"/>
      <c r="W7" s="341"/>
      <c r="X7" s="341"/>
      <c r="Y7" s="341"/>
    </row>
    <row r="8" spans="1:25" ht="15" customHeight="1" thickBot="1">
      <c r="A8" s="299"/>
      <c r="B8" s="87"/>
      <c r="C8" s="307">
        <v>5</v>
      </c>
      <c r="D8" s="354" t="str">
        <f>VLOOKUP(C8,пр.взв.!B1:F24,2,FALSE)</f>
        <v>HALSTEAD Julia</v>
      </c>
      <c r="E8" s="311">
        <f>VLOOKUP(C8,пр.взв.!B1:F24,3,FALSE)</f>
        <v>1974</v>
      </c>
      <c r="F8" s="356" t="str">
        <f>VLOOKUP(C8,пр.взв.!B1:F24,4,FALSE)</f>
        <v>GBR</v>
      </c>
      <c r="G8" s="361" t="s">
        <v>61</v>
      </c>
      <c r="H8" s="82"/>
      <c r="I8" s="83"/>
      <c r="J8" s="94"/>
      <c r="K8" s="94"/>
      <c r="M8" s="348">
        <v>2</v>
      </c>
      <c r="N8" s="347">
        <v>6</v>
      </c>
      <c r="O8" s="343" t="str">
        <f>VLOOKUP(N8,пр.взв.!B7:F22,2,FALSE)</f>
        <v>KARAUSH Valentina</v>
      </c>
      <c r="P8" s="345" t="str">
        <f>VLOOKUP(N8,пр.взв.!B7:E22,4,FALSE)</f>
        <v>MDA</v>
      </c>
      <c r="Q8" s="31"/>
    </row>
    <row r="9" spans="1:25" ht="15" customHeight="1" thickBot="1">
      <c r="A9" s="300"/>
      <c r="B9" s="87"/>
      <c r="C9" s="308"/>
      <c r="D9" s="355"/>
      <c r="E9" s="312"/>
      <c r="F9" s="357"/>
      <c r="G9" s="81"/>
      <c r="H9" s="84"/>
      <c r="I9" s="88">
        <v>3</v>
      </c>
      <c r="J9" s="94"/>
      <c r="K9" s="94"/>
      <c r="M9" s="349"/>
      <c r="N9" s="347"/>
      <c r="O9" s="343" t="e">
        <f>VLOOKUP(N9,пр.взв.!B1:E24,2,FALSE)</f>
        <v>#N/A</v>
      </c>
      <c r="P9" s="345" t="e">
        <f>VLOOKUP(N9,пр.взв.!B1:E24,4,FALSE)</f>
        <v>#N/A</v>
      </c>
      <c r="Q9" s="31"/>
    </row>
    <row r="10" spans="1:25" ht="15" customHeight="1" thickBot="1">
      <c r="A10" s="298" t="s">
        <v>40</v>
      </c>
      <c r="B10" s="87"/>
      <c r="C10" s="305">
        <v>3</v>
      </c>
      <c r="D10" s="313" t="str">
        <f>VLOOKUP(C10,пр.взв.!B1:F26,2,FALSE)</f>
        <v>GURTSYEVA Margarita</v>
      </c>
      <c r="E10" s="309" t="str">
        <f>VLOOKUP(C10,пр.взв.!B1:F26,3,FALSE)</f>
        <v>1988</v>
      </c>
      <c r="F10" s="328" t="str">
        <f>VLOOKUP(C10,пр.взв.!B1:F26,4,FALSE)</f>
        <v>RUS</v>
      </c>
      <c r="G10" s="81"/>
      <c r="H10" s="84"/>
      <c r="I10" s="362" t="s">
        <v>63</v>
      </c>
      <c r="J10" s="95"/>
      <c r="K10" s="94"/>
      <c r="M10" s="323">
        <v>3</v>
      </c>
      <c r="N10" s="347">
        <f>E29</f>
        <v>1</v>
      </c>
      <c r="O10" s="343" t="str">
        <f>VLOOKUP(N10,пр.взв.!B7:F22,2,FALSE)</f>
        <v>DENISENKO Viktoriia</v>
      </c>
      <c r="P10" s="345" t="str">
        <f>VLOOKUP(N10,пр.взв.!B7:E22,4,FALSE)</f>
        <v>UKR</v>
      </c>
      <c r="Q10" s="31"/>
    </row>
    <row r="11" spans="1:25" ht="15" customHeight="1">
      <c r="A11" s="299"/>
      <c r="B11" s="87"/>
      <c r="C11" s="306"/>
      <c r="D11" s="314"/>
      <c r="E11" s="310"/>
      <c r="F11" s="329"/>
      <c r="G11" s="89">
        <v>3</v>
      </c>
      <c r="H11" s="85"/>
      <c r="I11" s="83"/>
      <c r="J11" s="96"/>
      <c r="K11" s="94"/>
      <c r="M11" s="324"/>
      <c r="N11" s="347"/>
      <c r="O11" s="343" t="e">
        <f>VLOOKUP(N11,пр.взв.!B1:E26,2,FALSE)</f>
        <v>#N/A</v>
      </c>
      <c r="P11" s="345" t="e">
        <f>VLOOKUP(N11,пр.взв.!B1:E26,4,FALSE)</f>
        <v>#N/A</v>
      </c>
      <c r="Q11" s="31"/>
    </row>
    <row r="12" spans="1:25" ht="15" customHeight="1" thickBot="1">
      <c r="A12" s="299"/>
      <c r="B12" s="87"/>
      <c r="C12" s="307">
        <v>7</v>
      </c>
      <c r="D12" s="319">
        <f>VLOOKUP(C12,пр.взв.!B1:F28,2,FALSE)</f>
        <v>0</v>
      </c>
      <c r="E12" s="315">
        <f>VLOOKUP(C12,пр.взв.!B1:F28,3,FALSE)</f>
        <v>0</v>
      </c>
      <c r="F12" s="330">
        <f>VLOOKUP(C12,пр.взв.!B1:F28,4,FALSE)</f>
        <v>0</v>
      </c>
      <c r="G12" s="115"/>
      <c r="H12" s="81"/>
      <c r="I12" s="84"/>
      <c r="J12" s="96"/>
      <c r="K12" s="94"/>
      <c r="M12" s="323">
        <v>3</v>
      </c>
      <c r="N12" s="347">
        <f>L29</f>
        <v>4</v>
      </c>
      <c r="O12" s="343" t="str">
        <f>VLOOKUP(N12,пр.взв.!B9:F24,2,FALSE)</f>
        <v>NAMAZAVA Volha</v>
      </c>
      <c r="P12" s="345" t="str">
        <f>VLOOKUP(N12,пр.взв.!B7:E24,4,FALSE)</f>
        <v>BLR</v>
      </c>
      <c r="Q12" s="31"/>
    </row>
    <row r="13" spans="1:25" ht="15" customHeight="1" thickBot="1">
      <c r="A13" s="300"/>
      <c r="B13" s="87"/>
      <c r="C13" s="308"/>
      <c r="D13" s="320"/>
      <c r="E13" s="316"/>
      <c r="F13" s="331"/>
      <c r="G13" s="81"/>
      <c r="H13" s="81"/>
      <c r="I13" s="84"/>
      <c r="J13" s="96"/>
      <c r="K13" s="94"/>
      <c r="M13" s="324"/>
      <c r="N13" s="347"/>
      <c r="O13" s="343" t="e">
        <f>VLOOKUP(N13,пр.взв.!B3:E28,2,FALSE)</f>
        <v>#N/A</v>
      </c>
      <c r="P13" s="345" t="e">
        <f>VLOOKUP(N13,пр.взв.!B3:E28,4,FALSE)</f>
        <v>#N/A</v>
      </c>
      <c r="Q13" s="31"/>
    </row>
    <row r="14" spans="1:25" ht="15" customHeight="1">
      <c r="C14" s="303"/>
      <c r="D14" s="80"/>
      <c r="E14" s="78"/>
      <c r="F14" s="79"/>
      <c r="G14" s="81"/>
      <c r="H14" s="81"/>
      <c r="I14" s="84"/>
      <c r="J14" s="96"/>
      <c r="K14" s="97">
        <v>3</v>
      </c>
      <c r="M14" s="334">
        <v>5</v>
      </c>
      <c r="N14" s="347">
        <v>2</v>
      </c>
      <c r="O14" s="343" t="str">
        <f>VLOOKUP(N14,пр.взв.!B1:F26,2,FALSE)</f>
        <v>COSTACHE Eugenia</v>
      </c>
      <c r="P14" s="345" t="str">
        <f>VLOOKUP(N14,пр.взв.!B1:E26,4,FALSE)</f>
        <v>ROU</v>
      </c>
      <c r="Q14" s="31"/>
    </row>
    <row r="15" spans="1:25" ht="15" customHeight="1" thickBot="1">
      <c r="C15" s="304"/>
      <c r="D15" s="80"/>
      <c r="E15" s="78"/>
      <c r="F15" s="79"/>
      <c r="G15" s="81"/>
      <c r="H15" s="81"/>
      <c r="I15" s="84"/>
      <c r="J15" s="96"/>
      <c r="K15" s="116" t="s">
        <v>61</v>
      </c>
      <c r="M15" s="336"/>
      <c r="N15" s="347"/>
      <c r="O15" s="343" t="e">
        <f>VLOOKUP(N15,пр.взв.!B5:E30,2,FALSE)</f>
        <v>#N/A</v>
      </c>
      <c r="P15" s="345" t="e">
        <f>VLOOKUP(N15,пр.взв.!B5:E30,4,FALSE)</f>
        <v>#N/A</v>
      </c>
      <c r="Q15" s="31"/>
    </row>
    <row r="16" spans="1:25" ht="15" customHeight="1" thickBot="1">
      <c r="A16" s="298" t="s">
        <v>41</v>
      </c>
      <c r="B16" s="87"/>
      <c r="C16" s="301">
        <v>2</v>
      </c>
      <c r="D16" s="313" t="str">
        <f>VLOOKUP(C16,пр.взв.!B1:F32,2,FALSE)</f>
        <v>COSTACHE Eugenia</v>
      </c>
      <c r="E16" s="309">
        <f>VLOOKUP(C16,пр.взв.!B1:F32,3,FALSE)</f>
        <v>1983</v>
      </c>
      <c r="F16" s="328" t="str">
        <f>VLOOKUP(C16,пр.взв.!B1:F32,4,FALSE)</f>
        <v>ROU</v>
      </c>
      <c r="G16" s="81"/>
      <c r="H16" s="81"/>
      <c r="I16" s="84"/>
      <c r="J16" s="96"/>
      <c r="K16" s="94"/>
      <c r="M16" s="334">
        <v>6</v>
      </c>
      <c r="N16" s="347">
        <v>5</v>
      </c>
      <c r="O16" s="343" t="str">
        <f>VLOOKUP(N16,пр.взв.!B3:F28,2,FALSE)</f>
        <v>HALSTEAD Julia</v>
      </c>
      <c r="P16" s="345" t="str">
        <f>VLOOKUP(N16,пр.взв.!B3:E28,4,FALSE)</f>
        <v>GBR</v>
      </c>
      <c r="Q16" s="31"/>
    </row>
    <row r="17" spans="1:17" ht="15" customHeight="1" thickBot="1">
      <c r="A17" s="299"/>
      <c r="B17" s="87"/>
      <c r="C17" s="302"/>
      <c r="D17" s="314"/>
      <c r="E17" s="310"/>
      <c r="F17" s="329"/>
      <c r="G17" s="88">
        <v>6</v>
      </c>
      <c r="H17" s="81"/>
      <c r="I17" s="84"/>
      <c r="J17" s="96"/>
      <c r="K17" s="94"/>
      <c r="M17" s="335"/>
      <c r="N17" s="358"/>
      <c r="O17" s="359" t="e">
        <f>VLOOKUP(N17,пр.взв.!B7:E32,2,FALSE)</f>
        <v>#N/A</v>
      </c>
      <c r="P17" s="360" t="e">
        <f>VLOOKUP(N17,пр.взв.!B7:E32,4,FALSE)</f>
        <v>#N/A</v>
      </c>
      <c r="Q17" s="31"/>
    </row>
    <row r="18" spans="1:17" ht="15" customHeight="1" thickBot="1">
      <c r="A18" s="299"/>
      <c r="B18" s="87"/>
      <c r="C18" s="317">
        <v>6</v>
      </c>
      <c r="D18" s="354" t="str">
        <f>VLOOKUP(C18,пр.взв.!B1:F34,2,FALSE)</f>
        <v>KARAUSH Valentina</v>
      </c>
      <c r="E18" s="311">
        <f>VLOOKUP(C18,пр.взв.!B1:F34,3,FALSE)</f>
        <v>1984</v>
      </c>
      <c r="F18" s="356" t="str">
        <f>VLOOKUP(C18,пр.взв.!B1:F34,4,FALSE)</f>
        <v>MDA</v>
      </c>
      <c r="G18" s="363" t="s">
        <v>62</v>
      </c>
      <c r="H18" s="82"/>
      <c r="I18" s="83"/>
      <c r="J18" s="96"/>
      <c r="K18" s="94"/>
      <c r="M18" s="332" t="s">
        <v>38</v>
      </c>
      <c r="N18" s="352"/>
      <c r="O18" s="353" t="e">
        <f>VLOOKUP(N18,пр.взв.!B5:F30,2,FALSE)</f>
        <v>#N/A</v>
      </c>
      <c r="P18" s="352" t="e">
        <f>VLOOKUP(N18,пр.взв.!B1:E30,4,FALSE)</f>
        <v>#N/A</v>
      </c>
      <c r="Q18" s="31"/>
    </row>
    <row r="19" spans="1:17" ht="15" customHeight="1" thickBot="1">
      <c r="A19" s="300"/>
      <c r="B19" s="87"/>
      <c r="C19" s="318"/>
      <c r="D19" s="355"/>
      <c r="E19" s="312"/>
      <c r="F19" s="357"/>
      <c r="G19" s="81"/>
      <c r="H19" s="84"/>
      <c r="I19" s="89">
        <v>6</v>
      </c>
      <c r="J19" s="98"/>
      <c r="K19" s="94"/>
      <c r="M19" s="333"/>
      <c r="N19" s="352"/>
      <c r="O19" s="353" t="e">
        <f>VLOOKUP(N19,пр.взв.!B1:E34,2,FALSE)</f>
        <v>#N/A</v>
      </c>
      <c r="P19" s="352" t="e">
        <f>VLOOKUP(N19,пр.взв.!B3:E34,4,FALSE)</f>
        <v>#N/A</v>
      </c>
      <c r="Q19" s="31"/>
    </row>
    <row r="20" spans="1:17" ht="15" customHeight="1" thickBot="1">
      <c r="A20" s="298" t="s">
        <v>42</v>
      </c>
      <c r="B20" s="87"/>
      <c r="C20" s="301">
        <v>4</v>
      </c>
      <c r="D20" s="313" t="str">
        <f>VLOOKUP(C20,пр.взв.!B1:F36,2,FALSE)</f>
        <v>NAMAZAVA Volha</v>
      </c>
      <c r="E20" s="309">
        <f>VLOOKUP(C20,пр.взв.!B1:F36,3,FALSE)</f>
        <v>1991</v>
      </c>
      <c r="F20" s="328" t="str">
        <f>VLOOKUP(C20,пр.взв.!B1:F36,4,FALSE)</f>
        <v>BLR</v>
      </c>
      <c r="G20" s="81"/>
      <c r="H20" s="84"/>
      <c r="I20" s="364" t="s">
        <v>63</v>
      </c>
      <c r="J20" s="70"/>
      <c r="K20" s="94"/>
      <c r="M20" s="332" t="s">
        <v>38</v>
      </c>
      <c r="N20" s="352"/>
      <c r="O20" s="353" t="e">
        <f>VLOOKUP(N20,пр.взв.!B1:F32,2,FALSE)</f>
        <v>#N/A</v>
      </c>
      <c r="P20" s="352" t="e">
        <f>VLOOKUP(N20,пр.взв.!B1:E32,4,FALSE)</f>
        <v>#N/A</v>
      </c>
      <c r="Q20" s="31"/>
    </row>
    <row r="21" spans="1:17" ht="15" customHeight="1">
      <c r="A21" s="299"/>
      <c r="B21" s="87"/>
      <c r="C21" s="302"/>
      <c r="D21" s="314"/>
      <c r="E21" s="310"/>
      <c r="F21" s="329"/>
      <c r="G21" s="89">
        <v>4</v>
      </c>
      <c r="H21" s="85"/>
      <c r="I21" s="83"/>
      <c r="J21" s="70"/>
      <c r="K21" s="94"/>
      <c r="M21" s="333"/>
      <c r="N21" s="352"/>
      <c r="O21" s="353" t="e">
        <f>VLOOKUP(N21,пр.взв.!B1:E36,2,FALSE)</f>
        <v>#N/A</v>
      </c>
      <c r="P21" s="352" t="e">
        <f>VLOOKUP(N21,пр.взв.!B1:E36,4,FALSE)</f>
        <v>#N/A</v>
      </c>
      <c r="Q21" s="31"/>
    </row>
    <row r="22" spans="1:17" ht="15" customHeight="1" thickBot="1">
      <c r="A22" s="299"/>
      <c r="B22" s="87"/>
      <c r="C22" s="317">
        <v>8</v>
      </c>
      <c r="D22" s="319">
        <f>VLOOKUP(C22,пр.взв.!B1:F38,2,FALSE)</f>
        <v>0</v>
      </c>
      <c r="E22" s="315">
        <f>VLOOKUP(C22,пр.взв.!B1:F38,3,FALSE)</f>
        <v>0</v>
      </c>
      <c r="F22" s="330">
        <f>VLOOKUP(C22,пр.взв.!B1:F38,4,FALSE)</f>
        <v>0</v>
      </c>
      <c r="G22" s="115"/>
      <c r="H22" s="81"/>
      <c r="I22" s="84"/>
      <c r="J22" s="70"/>
      <c r="K22" s="94"/>
      <c r="O22" s="74"/>
      <c r="P22" s="75"/>
      <c r="Q22" s="31"/>
    </row>
    <row r="23" spans="1:17" ht="15" customHeight="1" thickBot="1">
      <c r="A23" s="300"/>
      <c r="B23" s="87"/>
      <c r="C23" s="318"/>
      <c r="D23" s="320"/>
      <c r="E23" s="316"/>
      <c r="F23" s="331"/>
      <c r="G23" s="76"/>
      <c r="H23" s="76"/>
      <c r="I23" s="11"/>
      <c r="J23" s="1"/>
      <c r="O23" s="74"/>
      <c r="P23" s="75"/>
      <c r="Q23" s="31"/>
    </row>
    <row r="24" spans="1:17" ht="38.25" customHeight="1">
      <c r="C24" s="325" t="s">
        <v>44</v>
      </c>
      <c r="D24" s="325"/>
      <c r="E24" s="325"/>
      <c r="F24" s="325"/>
      <c r="G24" s="325"/>
      <c r="H24" s="325"/>
      <c r="I24" s="325"/>
      <c r="J24" s="325"/>
    </row>
    <row r="25" spans="1:17" ht="25.5" customHeight="1">
      <c r="C25" s="35"/>
      <c r="E25" s="35" t="s">
        <v>1</v>
      </c>
      <c r="H25" s="35" t="s">
        <v>2</v>
      </c>
    </row>
    <row r="26" spans="1:17" ht="13.15" customHeight="1" thickBot="1"/>
    <row r="27" spans="1:17" ht="13.9" customHeight="1">
      <c r="C27" s="365"/>
      <c r="D27" s="366"/>
      <c r="E27" s="103"/>
      <c r="H27" s="326">
        <v>2</v>
      </c>
      <c r="I27" s="99"/>
      <c r="J27" s="65"/>
      <c r="K27" s="104"/>
      <c r="L27" s="104"/>
      <c r="M27" s="104"/>
    </row>
    <row r="28" spans="1:17" ht="13.15" customHeight="1" thickBot="1">
      <c r="C28" s="365"/>
      <c r="D28" s="366"/>
      <c r="E28" s="103"/>
      <c r="H28" s="327"/>
      <c r="I28" s="105"/>
      <c r="J28" s="67"/>
      <c r="K28" s="100"/>
      <c r="L28" s="104"/>
      <c r="M28" s="104"/>
    </row>
    <row r="29" spans="1:17" ht="15.75" customHeight="1">
      <c r="C29" s="367"/>
      <c r="D29" s="366"/>
      <c r="E29" s="102">
        <v>1</v>
      </c>
      <c r="H29" s="101"/>
      <c r="I29" s="104"/>
      <c r="J29" s="108"/>
      <c r="K29" s="104"/>
      <c r="L29" s="337">
        <v>4</v>
      </c>
      <c r="M29" s="338"/>
    </row>
    <row r="30" spans="1:17" ht="13.15" customHeight="1" thickBot="1">
      <c r="C30" s="367"/>
      <c r="D30" s="366"/>
      <c r="E30" s="117"/>
      <c r="H30" s="101"/>
      <c r="I30" s="104"/>
      <c r="J30" s="106"/>
      <c r="K30" s="104"/>
      <c r="L30" s="339" t="s">
        <v>64</v>
      </c>
      <c r="M30" s="340"/>
    </row>
    <row r="31" spans="1:17" ht="13.9" customHeight="1">
      <c r="C31" s="365"/>
      <c r="D31" s="366"/>
      <c r="E31" s="103"/>
      <c r="H31" s="321">
        <v>4</v>
      </c>
      <c r="I31" s="107"/>
      <c r="J31" s="69"/>
      <c r="K31" s="109"/>
      <c r="L31" s="104"/>
      <c r="M31" s="104"/>
    </row>
    <row r="32" spans="1:17" ht="18.75" thickBot="1">
      <c r="C32" s="365"/>
      <c r="D32" s="366"/>
      <c r="E32" s="103"/>
      <c r="H32" s="322"/>
      <c r="I32" s="99"/>
      <c r="J32" s="65"/>
      <c r="K32" s="104"/>
      <c r="L32" s="104"/>
      <c r="M32" s="104"/>
    </row>
    <row r="35" spans="3:14">
      <c r="E35" s="1"/>
      <c r="F35" s="1"/>
      <c r="G35" s="1"/>
      <c r="H35" s="1"/>
    </row>
    <row r="36" spans="3:14" ht="15.75">
      <c r="C36" s="12" t="str">
        <f>[1]реквизиты!$A$8</f>
        <v>Chief referee</v>
      </c>
      <c r="D36" s="9"/>
      <c r="E36" s="9"/>
      <c r="F36" s="9"/>
      <c r="G36" s="1"/>
      <c r="H36" s="34"/>
      <c r="J36" s="110" t="str">
        <f>[1]реквизиты!$G$8</f>
        <v>V. Bukhval</v>
      </c>
      <c r="K36" s="111"/>
      <c r="L36" s="90"/>
      <c r="M36" s="111" t="str">
        <f>[1]реквизиты!$G$9</f>
        <v>/BLR/</v>
      </c>
      <c r="N36" s="111"/>
    </row>
    <row r="37" spans="3:14" ht="15.75">
      <c r="C37" s="73"/>
      <c r="D37" s="9"/>
      <c r="E37" s="9"/>
      <c r="F37" s="9"/>
      <c r="G37" s="1"/>
      <c r="H37" s="70"/>
      <c r="I37" s="1"/>
      <c r="J37" s="112"/>
      <c r="K37" s="111"/>
      <c r="L37" s="91"/>
      <c r="M37" s="113"/>
      <c r="N37" s="111"/>
    </row>
    <row r="38" spans="3:14" ht="15.75">
      <c r="C38" s="13" t="str">
        <f>HYPERLINK([1]реквизиты!$A$13)</f>
        <v/>
      </c>
      <c r="E38" s="9"/>
      <c r="F38" s="9"/>
      <c r="G38" s="13"/>
      <c r="H38" s="34" t="str">
        <f>HYPERLINK([1]реквизиты!$G$13)</f>
        <v/>
      </c>
      <c r="J38" s="110"/>
      <c r="K38" s="114"/>
      <c r="L38" s="111"/>
      <c r="M38" s="111"/>
      <c r="N38" s="111"/>
    </row>
    <row r="39" spans="3:14" ht="15.75">
      <c r="E39" s="1"/>
      <c r="F39" s="1"/>
      <c r="G39" s="1"/>
      <c r="H39" s="1"/>
      <c r="J39" s="110"/>
      <c r="K39" s="111"/>
      <c r="L39" s="111"/>
      <c r="M39" s="111"/>
      <c r="N39" s="111"/>
    </row>
    <row r="40" spans="3:14" ht="15.75">
      <c r="E40" s="1"/>
      <c r="F40" s="1"/>
      <c r="G40" s="1"/>
      <c r="H40" s="1"/>
      <c r="J40" s="110"/>
      <c r="K40" s="111"/>
      <c r="L40" s="111"/>
      <c r="M40" s="111"/>
      <c r="N40" s="111"/>
    </row>
    <row r="41" spans="3:14" ht="15.75">
      <c r="C41" s="12" t="str">
        <f>[1]реквизиты!$A$10</f>
        <v>Chief  secretary</v>
      </c>
      <c r="E41" s="1"/>
      <c r="F41" s="1"/>
      <c r="G41" s="1"/>
      <c r="H41" s="1"/>
      <c r="J41" s="110" t="str">
        <f>[1]реквизиты!$G$10</f>
        <v>N. Glushkova</v>
      </c>
      <c r="K41" s="111"/>
      <c r="L41" s="90"/>
      <c r="M41" s="111" t="str">
        <f>[1]реквизиты!$G$11</f>
        <v>/RUS/</v>
      </c>
      <c r="N41" s="111"/>
    </row>
    <row r="42" spans="3:14" ht="15">
      <c r="J42" s="72"/>
      <c r="M42" s="92"/>
    </row>
  </sheetData>
  <mergeCells count="81">
    <mergeCell ref="F22:F23"/>
    <mergeCell ref="F16:F17"/>
    <mergeCell ref="D18:D19"/>
    <mergeCell ref="F18:F19"/>
    <mergeCell ref="D20:D21"/>
    <mergeCell ref="F20:F21"/>
    <mergeCell ref="E16:E17"/>
    <mergeCell ref="N20:N21"/>
    <mergeCell ref="O20:O21"/>
    <mergeCell ref="P20:P21"/>
    <mergeCell ref="D6:D7"/>
    <mergeCell ref="D8:D9"/>
    <mergeCell ref="F6:F7"/>
    <mergeCell ref="F8:F9"/>
    <mergeCell ref="N16:N17"/>
    <mergeCell ref="O16:O17"/>
    <mergeCell ref="P16:P17"/>
    <mergeCell ref="P18:P19"/>
    <mergeCell ref="N12:N13"/>
    <mergeCell ref="O12:O13"/>
    <mergeCell ref="P12:P13"/>
    <mergeCell ref="N14:N15"/>
    <mergeCell ref="O14:O15"/>
    <mergeCell ref="P14:P15"/>
    <mergeCell ref="L29:M29"/>
    <mergeCell ref="L30:M30"/>
    <mergeCell ref="T7:Y7"/>
    <mergeCell ref="O6:O7"/>
    <mergeCell ref="P6:P7"/>
    <mergeCell ref="N6:N7"/>
    <mergeCell ref="M8:M9"/>
    <mergeCell ref="M6:M7"/>
    <mergeCell ref="N8:N9"/>
    <mergeCell ref="O8:O9"/>
    <mergeCell ref="P8:P9"/>
    <mergeCell ref="N10:N11"/>
    <mergeCell ref="O10:O11"/>
    <mergeCell ref="P10:P11"/>
    <mergeCell ref="N18:N19"/>
    <mergeCell ref="O18:O19"/>
    <mergeCell ref="C31:C32"/>
    <mergeCell ref="C18:C19"/>
    <mergeCell ref="E18:E19"/>
    <mergeCell ref="M10:M11"/>
    <mergeCell ref="C24:J24"/>
    <mergeCell ref="H27:H28"/>
    <mergeCell ref="C27:C28"/>
    <mergeCell ref="F10:F11"/>
    <mergeCell ref="F12:F13"/>
    <mergeCell ref="D16:D17"/>
    <mergeCell ref="M12:M13"/>
    <mergeCell ref="H31:H32"/>
    <mergeCell ref="M18:M19"/>
    <mergeCell ref="M16:M17"/>
    <mergeCell ref="M14:M15"/>
    <mergeCell ref="M20:M21"/>
    <mergeCell ref="E10:E11"/>
    <mergeCell ref="D10:D11"/>
    <mergeCell ref="E12:E13"/>
    <mergeCell ref="A20:A23"/>
    <mergeCell ref="C20:C21"/>
    <mergeCell ref="E20:E21"/>
    <mergeCell ref="C22:C23"/>
    <mergeCell ref="E22:E23"/>
    <mergeCell ref="D22:D23"/>
    <mergeCell ref="D12:D13"/>
    <mergeCell ref="A10:A13"/>
    <mergeCell ref="A16:A19"/>
    <mergeCell ref="C16:C17"/>
    <mergeCell ref="C14:C15"/>
    <mergeCell ref="C6:C7"/>
    <mergeCell ref="C12:C13"/>
    <mergeCell ref="C8:C9"/>
    <mergeCell ref="C10:C11"/>
    <mergeCell ref="A2:P2"/>
    <mergeCell ref="E4:F4"/>
    <mergeCell ref="A4:C4"/>
    <mergeCell ref="M4:P4"/>
    <mergeCell ref="A6:A9"/>
    <mergeCell ref="E6:E7"/>
    <mergeCell ref="E8:E9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scale="99" orientation="portrait" r:id="rId1"/>
  <headerFooter alignWithMargins="0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2012-05-20T13:53:07Z</cp:lastPrinted>
  <dcterms:created xsi:type="dcterms:W3CDTF">1996-10-08T23:32:33Z</dcterms:created>
  <dcterms:modified xsi:type="dcterms:W3CDTF">2012-05-20T13:54:42Z</dcterms:modified>
</cp:coreProperties>
</file>