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cuments\Роман\"/>
    </mc:Choice>
  </mc:AlternateContent>
  <xr:revisionPtr revIDLastSave="0" documentId="8_{9872621E-95F3-4EDC-B889-56BD5D61F63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ризеры" sheetId="3" r:id="rId1"/>
    <sheet name="ФИН" sheetId="23" r:id="rId2"/>
    <sheet name="мс" sheetId="10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0">призеры!$A$1:$I$87</definedName>
    <definedName name="_xlnm.Print_Area" localSheetId="1">ФИН!$A$1:$I$91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2" i="23" l="1"/>
  <c r="F81" i="23"/>
  <c r="F80" i="23"/>
  <c r="F79" i="23"/>
  <c r="B81" i="23"/>
  <c r="B79" i="23"/>
  <c r="A4" i="23"/>
  <c r="A3" i="23"/>
  <c r="G87" i="3"/>
  <c r="G86" i="3"/>
  <c r="G85" i="3"/>
  <c r="G84" i="3"/>
  <c r="C86" i="3"/>
  <c r="C84" i="3"/>
  <c r="A4" i="3"/>
  <c r="A3" i="3"/>
  <c r="H47" i="10"/>
  <c r="F47" i="10"/>
  <c r="H46" i="10"/>
  <c r="F46" i="10"/>
  <c r="H45" i="10"/>
  <c r="F45" i="10"/>
  <c r="H44" i="10"/>
  <c r="F44" i="10"/>
  <c r="H74" i="23"/>
  <c r="G74" i="23"/>
  <c r="F74" i="23"/>
  <c r="E74" i="23"/>
  <c r="D74" i="23"/>
  <c r="C74" i="23"/>
  <c r="H73" i="23"/>
  <c r="G73" i="23"/>
  <c r="F73" i="23"/>
  <c r="E73" i="23"/>
  <c r="D73" i="23"/>
  <c r="C73" i="23"/>
  <c r="H43" i="10"/>
  <c r="F43" i="10"/>
  <c r="H42" i="10"/>
  <c r="F42" i="10"/>
  <c r="H41" i="10"/>
  <c r="F41" i="10"/>
  <c r="H40" i="10"/>
  <c r="F40" i="10"/>
  <c r="H69" i="23"/>
  <c r="G69" i="23"/>
  <c r="F69" i="23"/>
  <c r="E69" i="23"/>
  <c r="D69" i="23"/>
  <c r="C69" i="23"/>
  <c r="H68" i="23"/>
  <c r="G68" i="23"/>
  <c r="F68" i="23"/>
  <c r="E68" i="23"/>
  <c r="D68" i="23"/>
  <c r="C68" i="23"/>
  <c r="H67" i="23"/>
  <c r="G67" i="23"/>
  <c r="F67" i="23"/>
  <c r="E67" i="23"/>
  <c r="D67" i="23"/>
  <c r="C67" i="23"/>
  <c r="H66" i="23"/>
  <c r="G66" i="23"/>
  <c r="F66" i="23"/>
  <c r="E66" i="23"/>
  <c r="D66" i="23"/>
  <c r="C66" i="23"/>
  <c r="H65" i="23"/>
  <c r="G65" i="23"/>
  <c r="F65" i="23"/>
  <c r="E65" i="23"/>
  <c r="D65" i="23"/>
  <c r="C65" i="23"/>
  <c r="H64" i="23"/>
  <c r="G64" i="23"/>
  <c r="F64" i="23"/>
  <c r="E64" i="23"/>
  <c r="D64" i="23"/>
  <c r="C64" i="23"/>
  <c r="H39" i="10"/>
  <c r="F39" i="10"/>
  <c r="H38" i="10"/>
  <c r="F38" i="10"/>
  <c r="H37" i="10"/>
  <c r="F37" i="10"/>
  <c r="H36" i="10"/>
  <c r="F36" i="10"/>
  <c r="H62" i="23"/>
  <c r="G62" i="23"/>
  <c r="F62" i="23"/>
  <c r="E62" i="23"/>
  <c r="D62" i="23"/>
  <c r="C62" i="23"/>
  <c r="H61" i="23"/>
  <c r="G61" i="23"/>
  <c r="F61" i="23"/>
  <c r="E61" i="23"/>
  <c r="D61" i="23"/>
  <c r="C61" i="23"/>
  <c r="H60" i="23"/>
  <c r="G60" i="23"/>
  <c r="F60" i="23"/>
  <c r="E60" i="23"/>
  <c r="D60" i="23"/>
  <c r="C60" i="23"/>
  <c r="H59" i="23"/>
  <c r="G59" i="23"/>
  <c r="F59" i="23"/>
  <c r="E59" i="23"/>
  <c r="D59" i="23"/>
  <c r="C59" i="23"/>
  <c r="H58" i="23"/>
  <c r="G58" i="23"/>
  <c r="F58" i="23"/>
  <c r="E58" i="23"/>
  <c r="D58" i="23"/>
  <c r="C58" i="23"/>
  <c r="H57" i="23"/>
  <c r="G57" i="23"/>
  <c r="F57" i="23"/>
  <c r="E57" i="23"/>
  <c r="D57" i="23"/>
  <c r="C57" i="23"/>
  <c r="H35" i="10"/>
  <c r="F35" i="10"/>
  <c r="H34" i="10"/>
  <c r="F34" i="10"/>
  <c r="H33" i="10"/>
  <c r="F33" i="10"/>
  <c r="H32" i="10"/>
  <c r="F32" i="10"/>
  <c r="H55" i="23"/>
  <c r="G55" i="23"/>
  <c r="F55" i="23"/>
  <c r="E55" i="23"/>
  <c r="D55" i="23"/>
  <c r="C55" i="23"/>
  <c r="H54" i="23"/>
  <c r="G54" i="23"/>
  <c r="F54" i="23"/>
  <c r="E54" i="23"/>
  <c r="D54" i="23"/>
  <c r="C54" i="23"/>
  <c r="H53" i="23"/>
  <c r="G53" i="23"/>
  <c r="F53" i="23"/>
  <c r="E53" i="23"/>
  <c r="D53" i="23"/>
  <c r="C53" i="23"/>
  <c r="H52" i="23"/>
  <c r="G52" i="23"/>
  <c r="F52" i="23"/>
  <c r="E52" i="23"/>
  <c r="D52" i="23"/>
  <c r="C52" i="23"/>
  <c r="H51" i="23"/>
  <c r="G51" i="23"/>
  <c r="F51" i="23"/>
  <c r="E51" i="23"/>
  <c r="D51" i="23"/>
  <c r="C51" i="23"/>
  <c r="H50" i="23"/>
  <c r="G50" i="23"/>
  <c r="F50" i="23"/>
  <c r="E50" i="23"/>
  <c r="D50" i="23"/>
  <c r="C50" i="23"/>
  <c r="H31" i="10"/>
  <c r="F31" i="10"/>
  <c r="H30" i="10"/>
  <c r="F30" i="10"/>
  <c r="H29" i="10"/>
  <c r="F29" i="10"/>
  <c r="H28" i="10"/>
  <c r="F28" i="10"/>
  <c r="H48" i="23"/>
  <c r="G48" i="23"/>
  <c r="F48" i="23"/>
  <c r="E48" i="23"/>
  <c r="D48" i="23"/>
  <c r="C48" i="23"/>
  <c r="H47" i="23"/>
  <c r="G47" i="23"/>
  <c r="F47" i="23"/>
  <c r="E47" i="23"/>
  <c r="D47" i="23"/>
  <c r="C47" i="23"/>
  <c r="H46" i="23"/>
  <c r="G46" i="23"/>
  <c r="F46" i="23"/>
  <c r="E46" i="23"/>
  <c r="D46" i="23"/>
  <c r="C46" i="23"/>
  <c r="H45" i="23"/>
  <c r="G45" i="23"/>
  <c r="F45" i="23"/>
  <c r="E45" i="23"/>
  <c r="D45" i="23"/>
  <c r="C45" i="23"/>
  <c r="H44" i="23"/>
  <c r="G44" i="23"/>
  <c r="F44" i="23"/>
  <c r="E44" i="23"/>
  <c r="D44" i="23"/>
  <c r="C44" i="23"/>
  <c r="H43" i="23"/>
  <c r="G43" i="23"/>
  <c r="F43" i="23"/>
  <c r="E43" i="23"/>
  <c r="D43" i="23"/>
  <c r="C43" i="23"/>
  <c r="H27" i="10"/>
  <c r="F27" i="10"/>
  <c r="H26" i="10"/>
  <c r="F26" i="10"/>
  <c r="H25" i="10"/>
  <c r="F25" i="10"/>
  <c r="H24" i="10"/>
  <c r="F24" i="10"/>
  <c r="H23" i="10"/>
  <c r="F23" i="10"/>
  <c r="H22" i="10"/>
  <c r="F22" i="10"/>
  <c r="H21" i="10"/>
  <c r="F21" i="10"/>
  <c r="H20" i="10"/>
  <c r="F20" i="10"/>
  <c r="H34" i="23"/>
  <c r="G34" i="23"/>
  <c r="F34" i="23"/>
  <c r="E34" i="23"/>
  <c r="D34" i="23"/>
  <c r="C34" i="23"/>
  <c r="H33" i="23"/>
  <c r="G33" i="23"/>
  <c r="F33" i="23"/>
  <c r="E33" i="23"/>
  <c r="D33" i="23"/>
  <c r="C33" i="23"/>
  <c r="H32" i="23"/>
  <c r="G32" i="23"/>
  <c r="F32" i="23"/>
  <c r="E32" i="23"/>
  <c r="D32" i="23"/>
  <c r="C32" i="23"/>
  <c r="H31" i="23"/>
  <c r="G31" i="23"/>
  <c r="F31" i="23"/>
  <c r="E31" i="23"/>
  <c r="D31" i="23"/>
  <c r="C31" i="23"/>
  <c r="H30" i="23"/>
  <c r="G30" i="23"/>
  <c r="F30" i="23"/>
  <c r="E30" i="23"/>
  <c r="D30" i="23"/>
  <c r="C30" i="23"/>
  <c r="H29" i="23"/>
  <c r="G29" i="23"/>
  <c r="F29" i="23"/>
  <c r="E29" i="23"/>
  <c r="D29" i="23"/>
  <c r="C29" i="23"/>
  <c r="H19" i="10"/>
  <c r="F19" i="10"/>
  <c r="H18" i="10"/>
  <c r="F18" i="10"/>
  <c r="H17" i="10"/>
  <c r="F17" i="10"/>
  <c r="H16" i="10"/>
  <c r="F16" i="10"/>
  <c r="H27" i="23"/>
  <c r="G27" i="23"/>
  <c r="F27" i="23"/>
  <c r="E27" i="23"/>
  <c r="D27" i="23"/>
  <c r="C27" i="23"/>
  <c r="H26" i="23"/>
  <c r="G26" i="23"/>
  <c r="F26" i="23"/>
  <c r="E26" i="23"/>
  <c r="D26" i="23"/>
  <c r="C26" i="23"/>
  <c r="H25" i="23"/>
  <c r="G25" i="23"/>
  <c r="F25" i="23"/>
  <c r="E25" i="23"/>
  <c r="D25" i="23"/>
  <c r="C25" i="23"/>
  <c r="H24" i="23"/>
  <c r="G24" i="23"/>
  <c r="F24" i="23"/>
  <c r="E24" i="23"/>
  <c r="D24" i="23"/>
  <c r="C24" i="23"/>
  <c r="H23" i="23"/>
  <c r="G23" i="23"/>
  <c r="F23" i="23"/>
  <c r="E23" i="23"/>
  <c r="D23" i="23"/>
  <c r="C23" i="23"/>
  <c r="H22" i="23"/>
  <c r="G22" i="23"/>
  <c r="F22" i="23"/>
  <c r="E22" i="23"/>
  <c r="D22" i="23"/>
  <c r="C22" i="23"/>
  <c r="H15" i="10"/>
  <c r="F15" i="10"/>
  <c r="H14" i="10"/>
  <c r="F14" i="10"/>
  <c r="H13" i="10"/>
  <c r="F13" i="10"/>
  <c r="H12" i="10"/>
  <c r="F12" i="10"/>
  <c r="H20" i="23"/>
  <c r="G20" i="23"/>
  <c r="F20" i="23"/>
  <c r="E20" i="23"/>
  <c r="D20" i="23"/>
  <c r="C20" i="23"/>
  <c r="H19" i="23"/>
  <c r="G19" i="23"/>
  <c r="F19" i="23"/>
  <c r="E19" i="23"/>
  <c r="D19" i="23"/>
  <c r="C19" i="23"/>
  <c r="H18" i="23"/>
  <c r="G18" i="23"/>
  <c r="F18" i="23"/>
  <c r="E18" i="23"/>
  <c r="D18" i="23"/>
  <c r="C18" i="23"/>
  <c r="H17" i="23"/>
  <c r="G17" i="23"/>
  <c r="F17" i="23"/>
  <c r="E17" i="23"/>
  <c r="D17" i="23"/>
  <c r="C17" i="23"/>
  <c r="H16" i="23"/>
  <c r="G16" i="23"/>
  <c r="F16" i="23"/>
  <c r="E16" i="23"/>
  <c r="D16" i="23"/>
  <c r="C16" i="23"/>
  <c r="H15" i="23"/>
  <c r="G15" i="23"/>
  <c r="F15" i="23"/>
  <c r="E15" i="23"/>
  <c r="D15" i="23"/>
  <c r="C15" i="23"/>
  <c r="H11" i="10"/>
  <c r="F11" i="10"/>
  <c r="H10" i="10"/>
  <c r="F10" i="10"/>
  <c r="H9" i="10"/>
  <c r="F9" i="10"/>
  <c r="H8" i="10"/>
  <c r="F8" i="10"/>
  <c r="H13" i="23"/>
  <c r="G13" i="23"/>
  <c r="F13" i="23"/>
  <c r="E13" i="23"/>
  <c r="D13" i="23"/>
  <c r="C13" i="23"/>
  <c r="H12" i="23"/>
  <c r="G12" i="23"/>
  <c r="F12" i="23"/>
  <c r="E12" i="23"/>
  <c r="D12" i="23"/>
  <c r="C12" i="23"/>
  <c r="H11" i="23"/>
  <c r="G11" i="23"/>
  <c r="F11" i="23"/>
  <c r="E11" i="23"/>
  <c r="D11" i="23"/>
  <c r="C11" i="23"/>
  <c r="H10" i="23"/>
  <c r="G10" i="23"/>
  <c r="F10" i="23"/>
  <c r="E10" i="23"/>
  <c r="D10" i="23"/>
  <c r="C10" i="23"/>
  <c r="H9" i="23"/>
  <c r="G9" i="23"/>
  <c r="F9" i="23"/>
  <c r="E9" i="23"/>
  <c r="D9" i="23"/>
  <c r="C9" i="23"/>
  <c r="H8" i="23"/>
  <c r="G8" i="23"/>
  <c r="F8" i="23"/>
  <c r="E8" i="23"/>
  <c r="D8" i="23"/>
  <c r="C8" i="23"/>
  <c r="H13" i="3"/>
  <c r="G13" i="3"/>
  <c r="F13" i="3"/>
  <c r="E13" i="3"/>
  <c r="D13" i="3"/>
  <c r="C13" i="3"/>
  <c r="H12" i="3"/>
  <c r="G12" i="3"/>
  <c r="F12" i="3"/>
  <c r="E12" i="3"/>
  <c r="D12" i="3"/>
  <c r="C12" i="3"/>
  <c r="H11" i="3"/>
  <c r="G11" i="3"/>
  <c r="F11" i="3"/>
  <c r="E11" i="3"/>
  <c r="D11" i="3"/>
  <c r="C11" i="3"/>
  <c r="H10" i="3"/>
  <c r="G10" i="3"/>
  <c r="F10" i="3"/>
  <c r="E10" i="3"/>
  <c r="D10" i="3"/>
  <c r="C10" i="3"/>
  <c r="H9" i="3"/>
  <c r="G9" i="3"/>
  <c r="F9" i="3"/>
  <c r="E9" i="3"/>
  <c r="D9" i="3"/>
  <c r="C9" i="3"/>
  <c r="H8" i="3"/>
  <c r="G8" i="3"/>
  <c r="F8" i="3"/>
  <c r="E8" i="3"/>
  <c r="D8" i="3"/>
  <c r="C8" i="3"/>
  <c r="I78" i="23" l="1"/>
  <c r="I77" i="23"/>
  <c r="C45" i="10"/>
  <c r="D45" i="10"/>
  <c r="E45" i="10"/>
  <c r="C46" i="10"/>
  <c r="D46" i="10"/>
  <c r="E46" i="10"/>
  <c r="C47" i="10"/>
  <c r="D47" i="10"/>
  <c r="E47" i="10"/>
  <c r="D44" i="10"/>
  <c r="E44" i="10"/>
  <c r="C44" i="10"/>
  <c r="C41" i="10"/>
  <c r="D41" i="10"/>
  <c r="E41" i="10"/>
  <c r="C42" i="10"/>
  <c r="D42" i="10"/>
  <c r="E42" i="10"/>
  <c r="C43" i="10"/>
  <c r="D43" i="10"/>
  <c r="E43" i="10"/>
  <c r="D40" i="10"/>
  <c r="E40" i="10"/>
  <c r="C40" i="10"/>
  <c r="C37" i="10"/>
  <c r="D37" i="10"/>
  <c r="E37" i="10"/>
  <c r="C38" i="10"/>
  <c r="D38" i="10"/>
  <c r="E38" i="10"/>
  <c r="C39" i="10"/>
  <c r="D39" i="10"/>
  <c r="E39" i="10"/>
  <c r="D36" i="10"/>
  <c r="E36" i="10"/>
  <c r="C36" i="10"/>
  <c r="C33" i="10"/>
  <c r="D33" i="10"/>
  <c r="E33" i="10"/>
  <c r="C34" i="10"/>
  <c r="D34" i="10"/>
  <c r="E34" i="10"/>
  <c r="C35" i="10"/>
  <c r="D35" i="10"/>
  <c r="E35" i="10"/>
  <c r="D32" i="10"/>
  <c r="E32" i="10"/>
  <c r="C32" i="10"/>
  <c r="C29" i="10"/>
  <c r="D29" i="10"/>
  <c r="E29" i="10"/>
  <c r="C30" i="10"/>
  <c r="D30" i="10"/>
  <c r="E30" i="10"/>
  <c r="C31" i="10"/>
  <c r="D31" i="10"/>
  <c r="E31" i="10"/>
  <c r="D28" i="10"/>
  <c r="E28" i="10"/>
  <c r="C28" i="10"/>
  <c r="C25" i="10"/>
  <c r="D25" i="10"/>
  <c r="E25" i="10"/>
  <c r="C26" i="10"/>
  <c r="D26" i="10"/>
  <c r="E26" i="10"/>
  <c r="C27" i="10"/>
  <c r="D27" i="10"/>
  <c r="E27" i="10"/>
  <c r="D24" i="10"/>
  <c r="E24" i="10"/>
  <c r="C24" i="10"/>
  <c r="C21" i="10"/>
  <c r="D21" i="10"/>
  <c r="E21" i="10"/>
  <c r="C22" i="10"/>
  <c r="D22" i="10"/>
  <c r="E22" i="10"/>
  <c r="C23" i="10"/>
  <c r="D23" i="10"/>
  <c r="E23" i="10"/>
  <c r="D20" i="10"/>
  <c r="E20" i="10"/>
  <c r="C20" i="10"/>
  <c r="C17" i="10"/>
  <c r="D17" i="10"/>
  <c r="E17" i="10"/>
  <c r="C18" i="10"/>
  <c r="D18" i="10"/>
  <c r="E18" i="10"/>
  <c r="C19" i="10"/>
  <c r="D19" i="10"/>
  <c r="E19" i="10"/>
  <c r="D16" i="10"/>
  <c r="E16" i="10"/>
  <c r="C16" i="10"/>
  <c r="C13" i="10"/>
  <c r="I78" i="3" l="1"/>
  <c r="I77" i="3"/>
  <c r="C15" i="10" l="1"/>
  <c r="D15" i="10"/>
  <c r="D14" i="10"/>
  <c r="D13" i="10"/>
  <c r="C14" i="10"/>
  <c r="D12" i="10"/>
  <c r="C12" i="10"/>
  <c r="E14" i="10" l="1"/>
  <c r="E12" i="10"/>
  <c r="E13" i="10"/>
  <c r="E15" i="10"/>
  <c r="A4" i="10" l="1"/>
  <c r="B71" i="10"/>
  <c r="H71" i="10"/>
  <c r="A3" i="10"/>
  <c r="F69" i="10"/>
  <c r="H69" i="10"/>
  <c r="B69" i="10"/>
  <c r="F71" i="10"/>
  <c r="C11" i="10" l="1"/>
  <c r="C9" i="10"/>
  <c r="D11" i="10"/>
  <c r="D9" i="10"/>
  <c r="D10" i="10"/>
  <c r="C8" i="10"/>
  <c r="C10" i="10"/>
  <c r="D8" i="10"/>
  <c r="E11" i="10" l="1"/>
  <c r="E10" i="10"/>
  <c r="E9" i="10"/>
  <c r="E8" i="10"/>
  <c r="F75" i="23" l="1"/>
  <c r="E75" i="23"/>
  <c r="H75" i="23"/>
  <c r="D75" i="23"/>
  <c r="G75" i="23"/>
  <c r="C75" i="23"/>
  <c r="H72" i="23"/>
  <c r="D72" i="23"/>
  <c r="G72" i="23"/>
  <c r="C72" i="23"/>
  <c r="F72" i="23"/>
  <c r="E72" i="23"/>
  <c r="H76" i="23"/>
  <c r="D76" i="23"/>
  <c r="G76" i="23"/>
  <c r="C76" i="23"/>
  <c r="F76" i="23"/>
  <c r="E76" i="23"/>
  <c r="F71" i="23"/>
  <c r="E71" i="23"/>
  <c r="H71" i="23"/>
  <c r="D71" i="23"/>
  <c r="G71" i="23"/>
  <c r="C71" i="23"/>
  <c r="E41" i="23" l="1"/>
  <c r="G41" i="23" l="1"/>
  <c r="H41" i="23"/>
  <c r="E36" i="23"/>
  <c r="G36" i="23"/>
  <c r="H36" i="23"/>
  <c r="H40" i="23"/>
  <c r="G40" i="23"/>
  <c r="E38" i="23"/>
  <c r="H38" i="23"/>
  <c r="G38" i="23"/>
  <c r="G37" i="23"/>
  <c r="H37" i="23"/>
  <c r="E39" i="23"/>
  <c r="G39" i="23"/>
  <c r="H39" i="23"/>
  <c r="C39" i="23"/>
  <c r="C37" i="23"/>
  <c r="C40" i="23"/>
  <c r="D39" i="23"/>
  <c r="D37" i="23"/>
  <c r="D38" i="23"/>
  <c r="C36" i="23"/>
  <c r="E37" i="23"/>
  <c r="E40" i="23"/>
  <c r="D40" i="23"/>
  <c r="C38" i="23"/>
  <c r="D41" i="23"/>
  <c r="D36" i="23"/>
  <c r="C41" i="23"/>
  <c r="F39" i="23" l="1"/>
  <c r="F40" i="23"/>
  <c r="F36" i="23"/>
  <c r="F38" i="23"/>
  <c r="F37" i="23"/>
  <c r="F41" i="23"/>
</calcChain>
</file>

<file path=xl/sharedStrings.xml><?xml version="1.0" encoding="utf-8"?>
<sst xmlns="http://schemas.openxmlformats.org/spreadsheetml/2006/main" count="555" uniqueCount="243">
  <si>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</si>
  <si>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</si>
  <si>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</si>
  <si>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</si>
  <si>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</si>
  <si>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</si>
  <si>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</si>
  <si>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</si>
  <si>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</si>
  <si>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48 кг</t>
  </si>
  <si>
    <t>52 кг</t>
  </si>
  <si>
    <t>ю</t>
  </si>
  <si>
    <t>5</t>
  </si>
  <si>
    <t>6</t>
  </si>
  <si>
    <t>68 кг</t>
  </si>
  <si>
    <t>Нариманов ТА Ходорев АН</t>
  </si>
  <si>
    <t>округ</t>
  </si>
  <si>
    <t>субъект, город, ведомство</t>
  </si>
  <si>
    <t>57 кг</t>
  </si>
  <si>
    <t>62 кг</t>
  </si>
  <si>
    <t>74 кг</t>
  </si>
  <si>
    <t>82 кг</t>
  </si>
  <si>
    <t>90 кг</t>
  </si>
  <si>
    <t>СПИСОК СПОРТСМЕНОВ ВЫПОЛНИВШИХ НОРМАТИВ МС РОССИИ</t>
  </si>
  <si>
    <t>ВЕС</t>
  </si>
  <si>
    <t>Округ, субъект, город, ведомство</t>
  </si>
  <si>
    <t>количество участников</t>
  </si>
  <si>
    <t>количество побед</t>
  </si>
  <si>
    <t>Регионы</t>
  </si>
  <si>
    <t>мужчины</t>
  </si>
  <si>
    <t>СПИСОК ПОПАВШИХ НА ФИНАЛ ЧЕМПИОНАТА РОССИИ</t>
  </si>
  <si>
    <t>4</t>
  </si>
  <si>
    <t>св100</t>
  </si>
  <si>
    <t>боевое самбо</t>
  </si>
  <si>
    <t>КРАЧНАКОВ Владимир Юрьевич</t>
  </si>
  <si>
    <t>22.04.94, КМС</t>
  </si>
  <si>
    <t>Р.Алтай, Горно-Алтайск, МО</t>
  </si>
  <si>
    <t>16</t>
  </si>
  <si>
    <t>Р.Алтай,Томская,Новосибирская,Р.Хакасия,Алтайский.</t>
  </si>
  <si>
    <t>ЛОПСАН Чаян Игорьевич</t>
  </si>
  <si>
    <t>26.07.91, КМС</t>
  </si>
  <si>
    <t>Омская, Омск</t>
  </si>
  <si>
    <t>12</t>
  </si>
  <si>
    <t>Омская,Свердловская,Р.Алтай,Р.Хакасия,Новосибирская.</t>
  </si>
  <si>
    <t>Омская,Курганская,Новосибирская,Р.Алтай,Красноярский,ХМАО,Иркутская.</t>
  </si>
  <si>
    <t xml:space="preserve">, </t>
  </si>
  <si>
    <t>100кг</t>
  </si>
  <si>
    <t>56 кг</t>
  </si>
  <si>
    <t>60 кг</t>
  </si>
  <si>
    <t>65 кг</t>
  </si>
  <si>
    <t>70 кг</t>
  </si>
  <si>
    <t>75 кг</t>
  </si>
  <si>
    <t>81 кг</t>
  </si>
  <si>
    <t>87 кг</t>
  </si>
  <si>
    <t>УФО</t>
  </si>
  <si>
    <t>18.01.2002, КМС</t>
  </si>
  <si>
    <t>Рагозин Егор Андреевич</t>
  </si>
  <si>
    <t>Челябинская, Троицк</t>
  </si>
  <si>
    <t>Иванов Алексей Викторович</t>
  </si>
  <si>
    <t>08.01.2002, КМС</t>
  </si>
  <si>
    <t>Курганская, Курган, ДЮСШ №4</t>
  </si>
  <si>
    <t>Осипов В.Ю.
Печерских В.И.</t>
  </si>
  <si>
    <t>МИХРАЛИЕВ Шахабудин Такабудинович</t>
  </si>
  <si>
    <t>Бабаев Г.Ш.</t>
  </si>
  <si>
    <t>Свердловская, Ирбит</t>
  </si>
  <si>
    <t>Саргсян Варужан Ростомович</t>
  </si>
  <si>
    <t>Толмачев А.П.</t>
  </si>
  <si>
    <t>17.04.2003, КМС</t>
  </si>
  <si>
    <t>Курганская, Курган, СШОР№1</t>
  </si>
  <si>
    <t>05.05.2002, КМС</t>
  </si>
  <si>
    <t>Возжеников Вячеслав Владимирович</t>
  </si>
  <si>
    <t>Луканин Иван Сергеевич</t>
  </si>
  <si>
    <t>30.04.2002, КМС</t>
  </si>
  <si>
    <t>Корюкин Кирилл Максимович</t>
  </si>
  <si>
    <t>05.12.2002, КМС</t>
  </si>
  <si>
    <t>Курганская, Курган, ДЮСШ №5</t>
  </si>
  <si>
    <t>Чуприянов Дмитрий Николаевич</t>
  </si>
  <si>
    <t>Челябинская, Челябинск</t>
  </si>
  <si>
    <t>Тюменская, Тюмень</t>
  </si>
  <si>
    <t>Пышминцев В.А.</t>
  </si>
  <si>
    <t>Денисов Евгений Вячеславович</t>
  </si>
  <si>
    <t>Евтодеев В.Ф.</t>
  </si>
  <si>
    <t>87+ кг</t>
  </si>
  <si>
    <t>Соснин А.Б</t>
  </si>
  <si>
    <t>САФАРОВ Булуд Рамис оглы</t>
  </si>
  <si>
    <t>Степанов Дмитрий Леонидович</t>
  </si>
  <si>
    <t>17.08.2004, 1сп</t>
  </si>
  <si>
    <t>Свердловская, Екатеринбург, СШ №8</t>
  </si>
  <si>
    <t>Юсупов А.Б., Рыбин Р.В.</t>
  </si>
  <si>
    <t>Саргсян Ваграм Ростомович</t>
  </si>
  <si>
    <t>23.01.2004, 1сп</t>
  </si>
  <si>
    <t>Свердловская, В. Пышма, СШ "Лидер"</t>
  </si>
  <si>
    <t>Трапезников Павел Сергеевич</t>
  </si>
  <si>
    <t>26.04.2003, КМС</t>
  </si>
  <si>
    <t>Свердловская, В. Пышма,  КС "УГМК", УОР</t>
  </si>
  <si>
    <t>Суханов М.И., Задорин С.В.</t>
  </si>
  <si>
    <t>МАЛЬГИН Данил Сергеевич</t>
  </si>
  <si>
    <t>15.11.2002, 2сп</t>
  </si>
  <si>
    <t>Бердников ФВ, Двиинских ДА</t>
  </si>
  <si>
    <t>Ахмедов Абдулла Рахмонилиевич</t>
  </si>
  <si>
    <t>30.03.2004, 1сп</t>
  </si>
  <si>
    <t>Свердловская, Екатеринбург</t>
  </si>
  <si>
    <t>Селянина ОВ, Федосеев МЕ</t>
  </si>
  <si>
    <t>САЛЬНИКОВ Данила Андреевич</t>
  </si>
  <si>
    <t>15.04.2004, 1сп</t>
  </si>
  <si>
    <t>Челябинская,</t>
  </si>
  <si>
    <t>Абдурахманов И.А.</t>
  </si>
  <si>
    <t>Сорокин Герман Валентинович</t>
  </si>
  <si>
    <t>15.05.2003, 1сп</t>
  </si>
  <si>
    <t>Свердловская, Екатеринбург, УОР</t>
  </si>
  <si>
    <t>Суханов М.И.</t>
  </si>
  <si>
    <t xml:space="preserve">Лаба Павел Сергеевич </t>
  </si>
  <si>
    <t>14.03.2003, 1сп</t>
  </si>
  <si>
    <t>Челябинская, Увельский</t>
  </si>
  <si>
    <t>Абдурахманов И.А. Симонов В.С.</t>
  </si>
  <si>
    <t>17.08.02, КМС</t>
  </si>
  <si>
    <t>ХМАО-Югра, Радужный</t>
  </si>
  <si>
    <t>Исрафилов Артур Сергеевич</t>
  </si>
  <si>
    <t>09.08.2003, 1сп</t>
  </si>
  <si>
    <t>Алескеров Давид Джамшидович</t>
  </si>
  <si>
    <t>04.04.2002, КМС</t>
  </si>
  <si>
    <t>Челябинская, Аргаяш</t>
  </si>
  <si>
    <t>Хафизов Р.А.</t>
  </si>
  <si>
    <t>ПЕШХОЕВ ЗЕЛЕМХАН Вахаевич</t>
  </si>
  <si>
    <t>02.06.2003, КМС</t>
  </si>
  <si>
    <t>ЯНАО, Муравленко</t>
  </si>
  <si>
    <t>Репушко Д.А.</t>
  </si>
  <si>
    <t>Мельников А.Н., Суханов М.И.</t>
  </si>
  <si>
    <t>Покачев Игорь Николаевич</t>
  </si>
  <si>
    <t>13.10.2002, 1сп</t>
  </si>
  <si>
    <t>Быков Арсений Владимирович</t>
  </si>
  <si>
    <t>16.07.2003, 1сп</t>
  </si>
  <si>
    <t>Хлыбов И.Е.,  Фефелов Ю.А.</t>
  </si>
  <si>
    <t>Романенко Вадим Сергеевич</t>
  </si>
  <si>
    <t>11.04.2004, КМС</t>
  </si>
  <si>
    <t>Свердловская, Ирбит, СК Маяк</t>
  </si>
  <si>
    <t xml:space="preserve">Свяжин В.В. </t>
  </si>
  <si>
    <t>Калбуков Шуну Алексеевич</t>
  </si>
  <si>
    <t>21.07.2002, КМС</t>
  </si>
  <si>
    <t xml:space="preserve">Банный Дмитрий Анатольевич </t>
  </si>
  <si>
    <t>24.12.2002, КМС</t>
  </si>
  <si>
    <t>КИРЮХИН Илья Иванович</t>
  </si>
  <si>
    <t>Воронов В.В. Бородин О.Б.</t>
  </si>
  <si>
    <t>05.07.2003, КМС</t>
  </si>
  <si>
    <t>Мельников А.Н., Матвеев С.В.</t>
  </si>
  <si>
    <t>ХАЙРУЛЛИН Денис Дмитриевич</t>
  </si>
  <si>
    <t>14.05.2002, 2сп</t>
  </si>
  <si>
    <t>Макуха АН</t>
  </si>
  <si>
    <t>ЗЫРЯНОВ Михаил иванович</t>
  </si>
  <si>
    <t>26.09.02 КМС</t>
  </si>
  <si>
    <t>ХМАО-Югра, Когалым</t>
  </si>
  <si>
    <t>Месхорадзе М.З.</t>
  </si>
  <si>
    <t>ПЕРВУХИН Владимир Александрович</t>
  </si>
  <si>
    <t>13.06.2003, 2сп</t>
  </si>
  <si>
    <t>Макуха АН, Плотников А.В.</t>
  </si>
  <si>
    <t>ЕРШОВ Никита Дмитриевич</t>
  </si>
  <si>
    <t>02.12.2003, 1сп</t>
  </si>
  <si>
    <t>Свердловская, Нижний Тагил</t>
  </si>
  <si>
    <t>Малыгин МВ</t>
  </si>
  <si>
    <t>03.03.2002,  КМС</t>
  </si>
  <si>
    <t>Свердловская, В.Пышма, КС УГМК"</t>
  </si>
  <si>
    <t>Толмачев А.П., Суханов М.И.</t>
  </si>
  <si>
    <t>Василенко Константин Васильевич</t>
  </si>
  <si>
    <t>04.01.2002, КМС</t>
  </si>
  <si>
    <t>Ермаков В.Е.</t>
  </si>
  <si>
    <t>Гаджиев Эльдар Лерманович</t>
  </si>
  <si>
    <t>Мельников А.Н., Хлыбов И.Е.</t>
  </si>
  <si>
    <t>Алексеев Константин Алексеевич</t>
  </si>
  <si>
    <t>22.03.2002, КМС</t>
  </si>
  <si>
    <t>Курганская, Курган, УОР</t>
  </si>
  <si>
    <t>Акимов Антон Александрович</t>
  </si>
  <si>
    <t>24.02.2003, 1сп</t>
  </si>
  <si>
    <t>СУСЛОНОВ Евгений Александрович</t>
  </si>
  <si>
    <t>17.06.2003, 1сп</t>
  </si>
  <si>
    <t>НИКОЛАЕВ Михаил Алексеевич</t>
  </si>
  <si>
    <t>Лавин Данил Константинович</t>
  </si>
  <si>
    <t>13.02.2002, 1сп</t>
  </si>
  <si>
    <t>01.08.2002, КМС</t>
  </si>
  <si>
    <t>Свердловская, С.Лог, МАУ СШ</t>
  </si>
  <si>
    <t>Бекетов В.В.</t>
  </si>
  <si>
    <t>ЛОСКУТОВ Михаил Владимирович</t>
  </si>
  <si>
    <t>03.09.2002, 2сп</t>
  </si>
  <si>
    <t>БОРОВИНСКИЙ Алексей Валерьевич</t>
  </si>
  <si>
    <t>14.07.2004, 1сп</t>
  </si>
  <si>
    <t>ЯКОВЛЕВ Иван Иванович</t>
  </si>
  <si>
    <t>03.05.2003, 1сп</t>
  </si>
  <si>
    <t>Плотников АИ, Бородин ОБ</t>
  </si>
  <si>
    <t>Свердловская, Екатеринбург, ГАУ СО "СШОР по самбо и дзюдо"</t>
  </si>
  <si>
    <t>КАРАЧЕВ Денис Евгеньевич</t>
  </si>
  <si>
    <t>15.02.2002, КМС</t>
  </si>
  <si>
    <t>Николаев АА, Пшеничный ИА</t>
  </si>
  <si>
    <t>Фефелов Матвей Юрьевич</t>
  </si>
  <si>
    <t>24.06.2003, КМС</t>
  </si>
  <si>
    <t>Свердловская, Ирбит, ДЮСШ</t>
  </si>
  <si>
    <t>Фефелов Ю.А.</t>
  </si>
  <si>
    <t>Григорьев Иван Алексеевич</t>
  </si>
  <si>
    <t>03.08.2003, 2сп</t>
  </si>
  <si>
    <t>31.10.2002, КМС</t>
  </si>
  <si>
    <t>ВАХРУШЕВ Владимир Иванович</t>
  </si>
  <si>
    <t>01.05.2002, 1сп</t>
  </si>
  <si>
    <t>Кириллов Савелий Викторович</t>
  </si>
  <si>
    <t>Востриков А.Е.</t>
  </si>
  <si>
    <t>Иванов Данил Сергеевич</t>
  </si>
  <si>
    <t>10.01.2003, КМС</t>
  </si>
  <si>
    <t>АЛЕКСАНДРОВ Кирилл Андреевич</t>
  </si>
  <si>
    <t>12.06.2002, 1сп</t>
  </si>
  <si>
    <t>Шальков АН</t>
  </si>
  <si>
    <t>КАРТАМЫШЕВ Тимофей Александрович</t>
  </si>
  <si>
    <t>13.03.2002, КМС</t>
  </si>
  <si>
    <t>ХМАО-Югра, Нягань</t>
  </si>
  <si>
    <t>Дегтянников АВ, Гусейнов ЗМ</t>
  </si>
  <si>
    <t>ШПАКОВСКИЙ Кирилл Вячеславович</t>
  </si>
  <si>
    <t>31.10.2002. 1сп</t>
  </si>
  <si>
    <t>ХМАО-Югра, Излучинск</t>
  </si>
  <si>
    <t>Прасин А.В.</t>
  </si>
  <si>
    <t>Канатчиков Александр Андреевич</t>
  </si>
  <si>
    <t>25.05.2002, КМС</t>
  </si>
  <si>
    <t>Мялькин В.В., Суханов М.И.</t>
  </si>
  <si>
    <t>Домбровский Прохор Владленович</t>
  </si>
  <si>
    <t>21.10.2002, 2сп</t>
  </si>
  <si>
    <t>Свердловская, Верх-Нейвинский ДЮСШ</t>
  </si>
  <si>
    <t>Байбутов А.Н., Моховиков В.Е.</t>
  </si>
  <si>
    <t>АЮБОВ Андрей Ферузович</t>
  </si>
  <si>
    <t>05.05.2003, КМС</t>
  </si>
  <si>
    <t>ХМАО-Югра, Нижневартовск</t>
  </si>
  <si>
    <t>Калачей А.Ю.</t>
  </si>
  <si>
    <t>06.05.2002, 1сп</t>
  </si>
  <si>
    <t>Лушников Кирилл Александрович</t>
  </si>
  <si>
    <t>21.06.2002, 1сп</t>
  </si>
  <si>
    <t>НУРМУХАТАРОВ Илнур Фаитович</t>
  </si>
  <si>
    <t>02.01.2004, 1сп</t>
  </si>
  <si>
    <t>ЖЕЛТОВ Роман Игоревич</t>
  </si>
  <si>
    <t>14.08.2002, КМС</t>
  </si>
  <si>
    <t>14.05.2002, 1сп</t>
  </si>
  <si>
    <t>ЕВСЕЕВ Дмитрий Александрович</t>
  </si>
  <si>
    <t>25.09.2003, КМС</t>
  </si>
  <si>
    <t>Палабугин СА</t>
  </si>
  <si>
    <t>КОРШУНОВ Вячеслав Александрович</t>
  </si>
  <si>
    <t>07.05.2003, 1сп</t>
  </si>
  <si>
    <t>Хомяков Артем Михайлович</t>
  </si>
  <si>
    <t>27.08.2003, 1ю</t>
  </si>
  <si>
    <t>ШОНЕМАТОВ Малик-шах Тимурович</t>
  </si>
  <si>
    <t>14.03.2002, 1сп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</si>
</sst>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16"/>
      <name val="Arial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b/>
      <sz val="18"/>
      <name val="Arial"/>
      <family val="2"/>
      <charset val="204"/>
    </font>
    <font>
      <b/>
      <sz val="9"/>
      <name val="Arial Narrow"/>
      <family val="2"/>
      <charset val="204"/>
    </font>
    <font>
      <sz val="9"/>
      <color theme="0"/>
      <name val="Arial Narrow"/>
      <family val="2"/>
      <charset val="204"/>
    </font>
    <font>
      <b/>
      <sz val="14"/>
      <name val="Arial Narrow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Narrow"/>
      <family val="2"/>
      <charset val="204"/>
    </font>
    <font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224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Fill="1" applyBorder="1"/>
    <xf numFmtId="0" fontId="9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0" xfId="0" applyFont="1" applyFill="1" applyBorder="1" applyAlignment="1">
      <alignment horizontal="center" vertical="center" textRotation="90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1" applyFont="1" applyBorder="1" applyAlignment="1" applyProtection="1"/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/>
    <xf numFmtId="0" fontId="1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9" fillId="0" borderId="23" xfId="0" applyFont="1" applyFill="1" applyBorder="1"/>
    <xf numFmtId="0" fontId="9" fillId="0" borderId="23" xfId="0" applyFont="1" applyFill="1" applyBorder="1" applyAlignment="1">
      <alignment horizontal="center" vertical="center"/>
    </xf>
    <xf numFmtId="0" fontId="9" fillId="0" borderId="23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0" fontId="10" fillId="2" borderId="22" xfId="0" applyFont="1" applyFill="1" applyBorder="1" applyAlignment="1">
      <alignment vertical="center" textRotation="90"/>
    </xf>
    <xf numFmtId="0" fontId="10" fillId="2" borderId="14" xfId="0" applyFont="1" applyFill="1" applyBorder="1" applyAlignment="1">
      <alignment vertical="center" textRotation="90"/>
    </xf>
    <xf numFmtId="0" fontId="13" fillId="0" borderId="15" xfId="0" applyFont="1" applyFill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3" fillId="0" borderId="9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" xfId="0" applyNumberFormat="1" applyFont="1" applyBorder="1" applyAlignment="1">
      <alignment vertical="center" wrapText="1"/>
    </xf>
    <xf numFmtId="0" fontId="11" fillId="0" borderId="9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3" borderId="33" xfId="0" applyNumberFormat="1" applyFont="1" applyFill="1" applyBorder="1" applyAlignment="1">
      <alignment horizontal="center" vertical="center" wrapText="1"/>
    </xf>
    <xf numFmtId="49" fontId="3" fillId="3" borderId="34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20" fillId="0" borderId="0" xfId="0" applyFont="1" applyFill="1"/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23" xfId="0" applyFont="1" applyFill="1" applyBorder="1"/>
    <xf numFmtId="0" fontId="20" fillId="0" borderId="0" xfId="0" applyFont="1" applyFill="1" applyBorder="1"/>
    <xf numFmtId="0" fontId="21" fillId="0" borderId="1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textRotation="90"/>
    </xf>
    <xf numFmtId="0" fontId="10" fillId="2" borderId="5" xfId="0" applyFont="1" applyFill="1" applyBorder="1" applyAlignment="1">
      <alignment vertical="center" textRotation="90"/>
    </xf>
    <xf numFmtId="0" fontId="10" fillId="2" borderId="41" xfId="0" applyFont="1" applyFill="1" applyBorder="1" applyAlignment="1">
      <alignment vertical="center" textRotation="90"/>
    </xf>
    <xf numFmtId="0" fontId="1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4" fillId="2" borderId="22" xfId="0" applyFont="1" applyFill="1" applyBorder="1" applyAlignment="1">
      <alignment vertical="center" textRotation="90"/>
    </xf>
    <xf numFmtId="0" fontId="14" fillId="2" borderId="14" xfId="0" applyFont="1" applyFill="1" applyBorder="1" applyAlignment="1">
      <alignment vertical="center" textRotation="90"/>
    </xf>
    <xf numFmtId="49" fontId="3" fillId="0" borderId="42" xfId="0" applyNumberFormat="1" applyFont="1" applyFill="1" applyBorder="1" applyAlignment="1">
      <alignment horizontal="center" vertical="center" wrapText="1"/>
    </xf>
    <xf numFmtId="49" fontId="3" fillId="3" borderId="37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 textRotation="90"/>
    </xf>
    <xf numFmtId="0" fontId="14" fillId="2" borderId="5" xfId="0" applyFont="1" applyFill="1" applyBorder="1" applyAlignment="1">
      <alignment vertical="center" textRotation="90"/>
    </xf>
    <xf numFmtId="0" fontId="14" fillId="2" borderId="41" xfId="0" applyFont="1" applyFill="1" applyBorder="1" applyAlignment="1">
      <alignment vertical="center" textRotation="90"/>
    </xf>
    <xf numFmtId="0" fontId="22" fillId="0" borderId="0" xfId="0" applyFont="1"/>
    <xf numFmtId="0" fontId="1" fillId="0" borderId="1" xfId="0" applyFont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2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49" fontId="3" fillId="5" borderId="15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vertical="center" wrapText="1"/>
    </xf>
    <xf numFmtId="0" fontId="1" fillId="5" borderId="17" xfId="0" applyFont="1" applyFill="1" applyBorder="1" applyAlignment="1">
      <alignment vertical="center" wrapText="1"/>
    </xf>
    <xf numFmtId="49" fontId="3" fillId="5" borderId="9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vertical="center" wrapText="1"/>
    </xf>
    <xf numFmtId="0" fontId="12" fillId="5" borderId="17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vertical="center" wrapText="1"/>
    </xf>
    <xf numFmtId="0" fontId="12" fillId="5" borderId="1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textRotation="90"/>
    </xf>
    <xf numFmtId="0" fontId="10" fillId="2" borderId="22" xfId="0" applyFont="1" applyFill="1" applyBorder="1" applyAlignment="1">
      <alignment horizontal="center" vertical="center" textRotation="90"/>
    </xf>
    <xf numFmtId="0" fontId="10" fillId="2" borderId="14" xfId="0" applyFont="1" applyFill="1" applyBorder="1" applyAlignment="1">
      <alignment horizontal="center" vertical="center" textRotation="90"/>
    </xf>
    <xf numFmtId="0" fontId="10" fillId="2" borderId="16" xfId="0" applyFont="1" applyFill="1" applyBorder="1" applyAlignment="1">
      <alignment horizontal="center" vertical="center" textRotation="90"/>
    </xf>
    <xf numFmtId="0" fontId="10" fillId="2" borderId="4" xfId="0" applyFont="1" applyFill="1" applyBorder="1" applyAlignment="1">
      <alignment horizontal="center" vertical="center" textRotation="90"/>
    </xf>
    <xf numFmtId="0" fontId="10" fillId="2" borderId="5" xfId="0" applyFont="1" applyFill="1" applyBorder="1" applyAlignment="1">
      <alignment horizontal="center" vertical="center" textRotation="90"/>
    </xf>
    <xf numFmtId="0" fontId="9" fillId="0" borderId="4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textRotation="90"/>
    </xf>
    <xf numFmtId="0" fontId="14" fillId="2" borderId="14" xfId="0" applyFont="1" applyFill="1" applyBorder="1" applyAlignment="1">
      <alignment horizontal="center" vertical="center" textRotation="90"/>
    </xf>
    <xf numFmtId="0" fontId="14" fillId="2" borderId="13" xfId="0" applyFont="1" applyFill="1" applyBorder="1" applyAlignment="1">
      <alignment horizontal="center" textRotation="90"/>
    </xf>
    <xf numFmtId="0" fontId="14" fillId="2" borderId="14" xfId="0" applyFont="1" applyFill="1" applyBorder="1" applyAlignment="1">
      <alignment horizontal="center" textRotation="90"/>
    </xf>
    <xf numFmtId="0" fontId="11" fillId="2" borderId="13" xfId="0" applyFont="1" applyFill="1" applyBorder="1" applyAlignment="1">
      <alignment horizontal="center" vertical="center" textRotation="90"/>
    </xf>
    <xf numFmtId="0" fontId="11" fillId="2" borderId="14" xfId="0" applyFont="1" applyFill="1" applyBorder="1" applyAlignment="1">
      <alignment horizontal="center" vertical="center" textRotation="90"/>
    </xf>
    <xf numFmtId="0" fontId="3" fillId="0" borderId="0" xfId="1" applyFont="1" applyBorder="1" applyAlignment="1" applyProtection="1">
      <alignment horizontal="left"/>
    </xf>
    <xf numFmtId="0" fontId="13" fillId="0" borderId="1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1" fillId="0" borderId="24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3" fillId="0" borderId="15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17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1518" name="Picture 20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494242</xdr:colOff>
      <xdr:row>0</xdr:row>
      <xdr:rowOff>114300</xdr:rowOff>
    </xdr:from>
    <xdr:to>
      <xdr:col>12</xdr:col>
      <xdr:colOff>333375</xdr:colOff>
      <xdr:row>2</xdr:row>
      <xdr:rowOff>127000</xdr:rowOff>
    </xdr:to>
    <xdr:pic>
      <xdr:nvPicPr>
        <xdr:cNvPr id="5" name="Рисунок 15" descr="http://im7-tub-ru.yandex.net/i?id=181036194-10-72&amp;n=2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7242" y="114300"/>
          <a:ext cx="1066800" cy="499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83397</xdr:colOff>
      <xdr:row>3</xdr:row>
      <xdr:rowOff>68367</xdr:rowOff>
    </xdr:from>
    <xdr:to>
      <xdr:col>12</xdr:col>
      <xdr:colOff>10371</xdr:colOff>
      <xdr:row>14</xdr:row>
      <xdr:rowOff>22436</xdr:rowOff>
    </xdr:to>
    <xdr:pic>
      <xdr:nvPicPr>
        <xdr:cNvPr id="7" name="Рисунок 5" descr="http://www.pishmalife.ru/uploads/f1/s/21/891/image/457/875/thumb_Sambo.gif?t=144413797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0230" y="1073784"/>
          <a:ext cx="540808" cy="525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38100</xdr:rowOff>
    </xdr:from>
    <xdr:to>
      <xdr:col>1</xdr:col>
      <xdr:colOff>123824</xdr:colOff>
      <xdr:row>2</xdr:row>
      <xdr:rowOff>0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38100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16452" name="Picture 20">
          <a:extLst>
            <a:ext uri="{FF2B5EF4-FFF2-40B4-BE49-F238E27FC236}">
              <a16:creationId xmlns:a16="http://schemas.microsoft.com/office/drawing/2014/main" id="{00000000-0008-0000-0200-000044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3" name="Picture 2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102;&#1085;&#1086;&#1096;&#1080;/&#1056;&#1077;&#1075;&#1080;&#1089;&#1090;&#1088;&#1072;&#1094;&#1080;&#1103;%20&#1102;&#1085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102;&#1085;&#1086;&#1096;&#1080;/81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102;&#1085;&#1086;&#1096;&#1080;/87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102;&#1085;&#1086;&#1096;&#1080;/87+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102;&#1085;&#1086;&#1096;&#1080;/4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&#1089;&#1074;8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102;&#1085;&#1086;&#1096;&#1080;/5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102;&#1085;&#1086;&#1096;&#1080;/5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102;&#1085;&#1086;&#1096;&#1080;/6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102;&#1085;&#1086;&#1096;&#1080;/65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102;&#1085;&#1086;&#1096;&#1080;/70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1;&#1092;&#1086;-2019/&#1102;&#1085;&#1086;&#1096;&#1080;/7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Инструкция"/>
      <sheetName val="реквизиты"/>
      <sheetName val="регистрация"/>
    </sheetNames>
    <sheetDataSet>
      <sheetData sheetId="0"/>
      <sheetData sheetId="1"/>
      <sheetData sheetId="2"/>
      <sheetData sheetId="3"/>
      <sheetData sheetId="4">
        <row r="2">
          <cell r="A2" t="str">
            <v>Первенство Уральского федерального округа по самбо среди юношей и девушек 17-18 лет (сезон 2019-2020г.г.).</v>
          </cell>
        </row>
        <row r="3">
          <cell r="A3" t="str">
            <v xml:space="preserve">12-14 декабря 2019г.                                              г.Екатеринбург </v>
          </cell>
        </row>
        <row r="6">
          <cell r="A6" t="str">
            <v>Гл. судья, судья ВК</v>
          </cell>
          <cell r="G6" t="str">
            <v>А.С.Тимошин</v>
          </cell>
        </row>
        <row r="7">
          <cell r="G7" t="str">
            <v>/г.Рыбинск/</v>
          </cell>
        </row>
        <row r="8">
          <cell r="A8" t="str">
            <v>Гл. секретарь, судья ВК</v>
          </cell>
          <cell r="G8" t="str">
            <v>А.Н.Шелепин</v>
          </cell>
        </row>
        <row r="9">
          <cell r="G9" t="str">
            <v>/г.Рыбинск/</v>
          </cell>
        </row>
      </sheetData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>
        <row r="7">
          <cell r="Y7" t="str">
            <v>Курганская</v>
          </cell>
          <cell r="AH7">
            <v>16</v>
          </cell>
        </row>
        <row r="8">
          <cell r="Y8" t="str">
            <v>Свердловская</v>
          </cell>
        </row>
        <row r="9">
          <cell r="Y9" t="str">
            <v>ХМАО-Югра</v>
          </cell>
        </row>
        <row r="10">
          <cell r="Y10" t="str">
            <v>Челябинская</v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/>
      <sheetData sheetId="5">
        <row r="6">
          <cell r="C6" t="str">
            <v>ВАХРУШЕВ Владимир Иванович</v>
          </cell>
          <cell r="D6" t="str">
            <v>01.05.2002, 1сп</v>
          </cell>
          <cell r="E6" t="str">
            <v>УФО</v>
          </cell>
          <cell r="F6" t="str">
            <v>Свердловская, Екатеринбург</v>
          </cell>
          <cell r="G6">
            <v>0</v>
          </cell>
          <cell r="H6" t="str">
            <v>Макуха АН</v>
          </cell>
        </row>
        <row r="7">
          <cell r="C7" t="str">
            <v>Кириллов Савелий Викторович</v>
          </cell>
          <cell r="D7" t="str">
            <v>01.08.2002, КМС</v>
          </cell>
          <cell r="E7" t="str">
            <v>УФО</v>
          </cell>
          <cell r="F7" t="str">
            <v>Челябинская, Челябинск</v>
          </cell>
          <cell r="G7">
            <v>0</v>
          </cell>
          <cell r="H7" t="str">
            <v>Востриков А.Е.</v>
          </cell>
        </row>
        <row r="8">
          <cell r="C8" t="str">
            <v>Иванов Данил Сергеевич</v>
          </cell>
          <cell r="D8" t="str">
            <v>10.01.2003, КМС</v>
          </cell>
          <cell r="E8" t="str">
            <v>УФО</v>
          </cell>
          <cell r="F8" t="str">
            <v>Курганская, Курган, ДЮСШ №4</v>
          </cell>
          <cell r="G8">
            <v>0</v>
          </cell>
          <cell r="H8" t="str">
            <v>Осипов В.Ю.
Печерских В.И.</v>
          </cell>
        </row>
        <row r="9">
          <cell r="C9" t="str">
            <v>АЛЕКСАНДРОВ Кирилл Андреевич</v>
          </cell>
          <cell r="D9" t="str">
            <v>12.06.2002, 1сп</v>
          </cell>
          <cell r="E9" t="str">
            <v>УФО</v>
          </cell>
          <cell r="F9" t="str">
            <v>Челябинская,</v>
          </cell>
          <cell r="G9">
            <v>0</v>
          </cell>
          <cell r="H9" t="str">
            <v>Шальков АН</v>
          </cell>
        </row>
        <row r="10">
          <cell r="C10" t="str">
            <v>КАРТАМЫШЕВ Тимофей Александрович</v>
          </cell>
          <cell r="D10" t="str">
            <v>13.03.2002, КМС</v>
          </cell>
          <cell r="E10" t="str">
            <v>УФО</v>
          </cell>
          <cell r="F10" t="str">
            <v>ХМАО-Югра, Нягань</v>
          </cell>
          <cell r="G10">
            <v>0</v>
          </cell>
          <cell r="H10" t="str">
            <v>Дегтянников АВ, Гусейнов ЗМ</v>
          </cell>
        </row>
        <row r="11">
          <cell r="C11" t="str">
            <v>ШПАКОВСКИЙ Кирилл Вячеславович</v>
          </cell>
          <cell r="D11" t="str">
            <v>31.10.2002. 1сп</v>
          </cell>
          <cell r="E11" t="str">
            <v>УФО</v>
          </cell>
          <cell r="F11" t="str">
            <v>ХМАО-Югра, Излучинск</v>
          </cell>
          <cell r="G11">
            <v>0</v>
          </cell>
          <cell r="H11" t="str">
            <v>Прасин А.В.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>
        <row r="7">
          <cell r="Y7" t="str">
            <v>Курганская</v>
          </cell>
          <cell r="AH7">
            <v>14</v>
          </cell>
        </row>
        <row r="8">
          <cell r="Y8" t="str">
            <v>Свердловская</v>
          </cell>
        </row>
        <row r="9">
          <cell r="Y9" t="str">
            <v>ХМАО-Югра</v>
          </cell>
        </row>
        <row r="10">
          <cell r="Y10" t="str">
            <v>Челябинская</v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/>
      <sheetData sheetId="5">
        <row r="6">
          <cell r="C6" t="str">
            <v>Канатчиков Александр Андреевич</v>
          </cell>
          <cell r="D6" t="str">
            <v>25.05.2002, КМС</v>
          </cell>
          <cell r="E6" t="str">
            <v>УФО</v>
          </cell>
          <cell r="F6" t="str">
            <v>Свердловская, В. Пышма,  КС "УГМК", УОР</v>
          </cell>
          <cell r="G6">
            <v>0</v>
          </cell>
          <cell r="H6" t="str">
            <v>Мялькин В.В., Суханов М.И.</v>
          </cell>
        </row>
        <row r="7">
          <cell r="C7" t="str">
            <v>Домбровский Прохор Владленович</v>
          </cell>
          <cell r="D7" t="str">
            <v>21.10.2002, 2сп</v>
          </cell>
          <cell r="E7" t="str">
            <v>УФО</v>
          </cell>
          <cell r="F7" t="str">
            <v>Свердловская, Верх-Нейвинский ДЮСШ</v>
          </cell>
          <cell r="G7">
            <v>0</v>
          </cell>
          <cell r="H7" t="str">
            <v>Байбутов А.Н., Моховиков В.Е.</v>
          </cell>
        </row>
        <row r="8">
          <cell r="C8" t="str">
            <v>АЮБОВ Андрей Ферузович</v>
          </cell>
          <cell r="D8" t="str">
            <v>05.05.2003, КМС</v>
          </cell>
          <cell r="E8" t="str">
            <v>УФО</v>
          </cell>
          <cell r="F8" t="str">
            <v>ХМАО-Югра, Нижневартовск</v>
          </cell>
          <cell r="G8">
            <v>0</v>
          </cell>
          <cell r="H8" t="str">
            <v>Калачей А.Ю.</v>
          </cell>
        </row>
        <row r="9">
          <cell r="C9" t="str">
            <v>Денисов Евгений Вячеславович</v>
          </cell>
          <cell r="D9" t="str">
            <v>06.05.2002, 1сп</v>
          </cell>
          <cell r="E9" t="str">
            <v>УФО</v>
          </cell>
          <cell r="F9" t="str">
            <v>Курганская, Курган, СШОР№1</v>
          </cell>
          <cell r="G9">
            <v>0</v>
          </cell>
          <cell r="H9" t="str">
            <v>Евтодеев В.Ф.</v>
          </cell>
        </row>
        <row r="10">
          <cell r="C10" t="str">
            <v>Лушников Кирилл Александрович</v>
          </cell>
          <cell r="D10" t="str">
            <v>21.06.2002, 1сп</v>
          </cell>
          <cell r="E10" t="str">
            <v>УФО</v>
          </cell>
          <cell r="F10" t="str">
            <v>Курганская, Курган, ДЮСШ №4</v>
          </cell>
          <cell r="G10">
            <v>0</v>
          </cell>
          <cell r="H10" t="str">
            <v>Осипов В.Ю.
Печерских В.И.</v>
          </cell>
        </row>
        <row r="11">
          <cell r="C11" t="str">
            <v>НУРМУХАТАРОВ Илнур Фаитович</v>
          </cell>
          <cell r="D11" t="str">
            <v>02.01.2004, 1сп</v>
          </cell>
          <cell r="E11" t="str">
            <v>УФО</v>
          </cell>
          <cell r="F11" t="str">
            <v>Свердловская, Екатеринбург</v>
          </cell>
          <cell r="G11">
            <v>0</v>
          </cell>
          <cell r="H11" t="str">
            <v>Макуха АН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>
        <row r="7">
          <cell r="Y7" t="str">
            <v>Курганская</v>
          </cell>
          <cell r="AH7">
            <v>13</v>
          </cell>
        </row>
        <row r="8">
          <cell r="Y8" t="str">
            <v>Свердловская</v>
          </cell>
        </row>
        <row r="9">
          <cell r="Y9" t="str">
            <v>Тюменская</v>
          </cell>
        </row>
        <row r="10">
          <cell r="Y10" t="str">
            <v>ХМАО-Югра</v>
          </cell>
        </row>
        <row r="11">
          <cell r="Y11" t="str">
            <v>Челябинская</v>
          </cell>
        </row>
        <row r="12">
          <cell r="Y12" t="str">
            <v>ЯНАО</v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/>
      <sheetData sheetId="5">
        <row r="6">
          <cell r="C6" t="str">
            <v>ЖЕЛТОВ Роман Игоревич</v>
          </cell>
          <cell r="D6" t="str">
            <v>14.08.2002, КМС</v>
          </cell>
          <cell r="E6" t="str">
            <v>УФО</v>
          </cell>
          <cell r="F6" t="str">
            <v>Свердловская, Екатеринбург</v>
          </cell>
          <cell r="G6">
            <v>0</v>
          </cell>
          <cell r="H6" t="str">
            <v>Воронов В.В. Бородин О.Б.</v>
          </cell>
        </row>
        <row r="7">
          <cell r="C7" t="str">
            <v>САФАРОВ Булуд Рамис оглы</v>
          </cell>
          <cell r="D7" t="str">
            <v>14.05.2002, 1сп</v>
          </cell>
          <cell r="E7" t="str">
            <v>УФО</v>
          </cell>
          <cell r="F7" t="str">
            <v>Свердловская, Екатеринбург</v>
          </cell>
          <cell r="G7">
            <v>0</v>
          </cell>
          <cell r="H7" t="str">
            <v>Селянина ОВ, Федосеев МЕ</v>
          </cell>
        </row>
        <row r="8">
          <cell r="C8" t="str">
            <v>ЕВСЕЕВ Дмитрий Александрович</v>
          </cell>
          <cell r="D8" t="str">
            <v>25.09.2003, КМС</v>
          </cell>
          <cell r="E8" t="str">
            <v>УФО</v>
          </cell>
          <cell r="F8" t="str">
            <v>Свердловская, Екатеринбург</v>
          </cell>
          <cell r="G8">
            <v>0</v>
          </cell>
          <cell r="H8" t="str">
            <v>Палабугин СА</v>
          </cell>
        </row>
        <row r="9">
          <cell r="C9" t="str">
            <v>КОРШУНОВ Вячеслав Александрович</v>
          </cell>
          <cell r="D9" t="str">
            <v>07.05.2003, 1сп</v>
          </cell>
          <cell r="E9" t="str">
            <v>УФО</v>
          </cell>
          <cell r="F9" t="str">
            <v>Свердловская, Екатеринбург</v>
          </cell>
          <cell r="G9">
            <v>0</v>
          </cell>
          <cell r="H9" t="str">
            <v>Селянина ОВ, Федосеев МЕ</v>
          </cell>
        </row>
        <row r="10">
          <cell r="C10" t="str">
            <v>Хомяков Артем Михайлович</v>
          </cell>
          <cell r="D10" t="str">
            <v>27.08.2003, 1ю</v>
          </cell>
          <cell r="E10" t="str">
            <v>УФО</v>
          </cell>
          <cell r="F10" t="str">
            <v>Свердловская, Екатеринбург, СШ №8</v>
          </cell>
          <cell r="G10">
            <v>0</v>
          </cell>
          <cell r="H10" t="str">
            <v>Пышминцев В.А.</v>
          </cell>
        </row>
        <row r="11">
          <cell r="C11" t="str">
            <v>ШОНЕМАТОВ Малик-шах Тимурович</v>
          </cell>
          <cell r="D11" t="str">
            <v>14.03.2002, 1сп</v>
          </cell>
          <cell r="E11" t="str">
            <v>УФО</v>
          </cell>
          <cell r="F11" t="str">
            <v>Свердловская, Екатеринбург</v>
          </cell>
          <cell r="G11">
            <v>0</v>
          </cell>
          <cell r="H11" t="str">
            <v>Селянина ОВ, Федосеев МЕ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>
        <row r="7">
          <cell r="Y7" t="str">
            <v>Курганская</v>
          </cell>
          <cell r="AH7">
            <v>13</v>
          </cell>
        </row>
        <row r="8">
          <cell r="Y8" t="str">
            <v>Свердловская</v>
          </cell>
        </row>
        <row r="9">
          <cell r="Y9" t="str">
            <v>ХМАО-Югра</v>
          </cell>
        </row>
        <row r="10">
          <cell r="Y10" t="str">
            <v>Челябинская</v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/>
      <sheetData sheetId="5">
        <row r="6">
          <cell r="C6" t="str">
            <v>Степанов Дмитрий Леонидович</v>
          </cell>
          <cell r="D6" t="str">
            <v>17.08.2004, 1сп</v>
          </cell>
          <cell r="E6" t="str">
            <v>УФО</v>
          </cell>
          <cell r="F6" t="str">
            <v>Свердловская, Екатеринбург, СШ №8</v>
          </cell>
          <cell r="G6">
            <v>0</v>
          </cell>
          <cell r="H6" t="str">
            <v>Юсупов А.Б., Рыбин Р.В.</v>
          </cell>
        </row>
        <row r="7">
          <cell r="C7" t="str">
            <v>Саргсян Ваграм Ростомович</v>
          </cell>
          <cell r="D7" t="str">
            <v>23.01.2004, 1сп</v>
          </cell>
          <cell r="E7" t="str">
            <v>УФО</v>
          </cell>
          <cell r="F7" t="str">
            <v>Свердловская, В. Пышма, СШ "Лидер"</v>
          </cell>
          <cell r="G7">
            <v>0</v>
          </cell>
          <cell r="H7" t="str">
            <v>Толмачев А.П.</v>
          </cell>
        </row>
        <row r="8">
          <cell r="C8" t="str">
            <v>Трапезников Павел Сергеевич</v>
          </cell>
          <cell r="D8" t="str">
            <v>26.04.2003, КМС</v>
          </cell>
          <cell r="E8" t="str">
            <v>УФО</v>
          </cell>
          <cell r="F8" t="str">
            <v>Свердловская, В. Пышма,  КС "УГМК", УОР</v>
          </cell>
          <cell r="G8">
            <v>0</v>
          </cell>
          <cell r="H8" t="str">
            <v>Суханов М.И., Задорин С.В.</v>
          </cell>
        </row>
        <row r="9">
          <cell r="C9" t="str">
            <v>МАЛЬГИН Данил Сергеевич</v>
          </cell>
          <cell r="D9" t="str">
            <v>15.11.2002, 2сп</v>
          </cell>
          <cell r="E9" t="str">
            <v>УФО</v>
          </cell>
          <cell r="F9" t="str">
            <v>Свердловская, Ирбит</v>
          </cell>
          <cell r="G9">
            <v>0</v>
          </cell>
          <cell r="H9" t="str">
            <v>Бердников ФВ, Двиинских ДА</v>
          </cell>
        </row>
        <row r="10">
          <cell r="C10" t="str">
            <v>Ахмедов Абдулла Рахмонилиевич</v>
          </cell>
          <cell r="D10" t="str">
            <v>30.03.2004, 1сп</v>
          </cell>
          <cell r="E10" t="str">
            <v>УФО</v>
          </cell>
          <cell r="F10" t="str">
            <v>Свердловская, Екатеринбург</v>
          </cell>
          <cell r="G10">
            <v>0</v>
          </cell>
          <cell r="H10" t="str">
            <v>Селянина ОВ, Федосеев МЕ</v>
          </cell>
        </row>
        <row r="11">
          <cell r="C11" t="str">
            <v>САЛЬНИКОВ Данила Андреевич</v>
          </cell>
          <cell r="D11" t="str">
            <v>15.04.2004, 1сп</v>
          </cell>
          <cell r="E11" t="str">
            <v>УФО</v>
          </cell>
          <cell r="F11" t="str">
            <v>Челябинская,</v>
          </cell>
          <cell r="G11">
            <v>0</v>
          </cell>
          <cell r="H11" t="str">
            <v>Абдурахманов И.А.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B7">
            <v>1</v>
          </cell>
        </row>
      </sheetData>
      <sheetData sheetId="1"/>
      <sheetData sheetId="2"/>
      <sheetData sheetId="3">
        <row r="6">
          <cell r="I6">
            <v>0</v>
          </cell>
        </row>
        <row r="8">
          <cell r="I8">
            <v>0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>
        <row r="7">
          <cell r="Y7" t="str">
            <v>Курганская</v>
          </cell>
          <cell r="AH7">
            <v>16</v>
          </cell>
        </row>
        <row r="8">
          <cell r="Y8" t="str">
            <v>Свердловская</v>
          </cell>
        </row>
        <row r="9">
          <cell r="Y9" t="str">
            <v>ХМАО-Югра</v>
          </cell>
        </row>
        <row r="10">
          <cell r="Y10" t="str">
            <v>Челябинская</v>
          </cell>
        </row>
        <row r="11">
          <cell r="Y11" t="str">
            <v>ЯНАО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/>
      <sheetData sheetId="5">
        <row r="6">
          <cell r="C6" t="str">
            <v>Сорокин Герман Валентинович</v>
          </cell>
          <cell r="D6" t="str">
            <v>15.05.2003, 1сп</v>
          </cell>
          <cell r="E6" t="str">
            <v>УФО</v>
          </cell>
          <cell r="F6" t="str">
            <v>Свердловская, Екатеринбург, УОР</v>
          </cell>
          <cell r="G6">
            <v>0</v>
          </cell>
          <cell r="H6" t="str">
            <v>Суханов М.И.</v>
          </cell>
        </row>
        <row r="7">
          <cell r="C7" t="str">
            <v xml:space="preserve">Лаба Павел Сергеевич </v>
          </cell>
          <cell r="D7" t="str">
            <v>14.03.2003, 1сп</v>
          </cell>
          <cell r="E7" t="str">
            <v>УФО</v>
          </cell>
          <cell r="F7" t="str">
            <v>Челябинская, Увельский</v>
          </cell>
          <cell r="G7">
            <v>0</v>
          </cell>
          <cell r="H7" t="str">
            <v>Абдурахманов И.А. Симонов В.С.</v>
          </cell>
        </row>
        <row r="8">
          <cell r="C8" t="str">
            <v>МИХРАЛИЕВ Шахабудин Такабудинович</v>
          </cell>
          <cell r="D8" t="str">
            <v>17.08.02, КМС</v>
          </cell>
          <cell r="E8" t="str">
            <v>УФО</v>
          </cell>
          <cell r="F8" t="str">
            <v>ХМАО-Югра, Радужный</v>
          </cell>
          <cell r="G8">
            <v>0</v>
          </cell>
          <cell r="H8" t="str">
            <v>Бабаев Г.Ш.</v>
          </cell>
        </row>
        <row r="9">
          <cell r="C9" t="str">
            <v>Исрафилов Артур Сергеевич</v>
          </cell>
          <cell r="D9" t="str">
            <v>09.08.2003, 1сп</v>
          </cell>
          <cell r="E9" t="str">
            <v>УФО</v>
          </cell>
          <cell r="F9" t="str">
            <v>Свердловская, Екатеринбург, СШ №8</v>
          </cell>
          <cell r="G9">
            <v>0</v>
          </cell>
          <cell r="H9" t="str">
            <v>Юсупов А.Б., Рыбин Р.В.</v>
          </cell>
        </row>
        <row r="10">
          <cell r="C10" t="str">
            <v>Алескеров Давид Джамшидович</v>
          </cell>
          <cell r="D10" t="str">
            <v>04.04.2002, КМС</v>
          </cell>
          <cell r="E10" t="str">
            <v>УФО</v>
          </cell>
          <cell r="F10" t="str">
            <v>Челябинская, Аргаяш</v>
          </cell>
          <cell r="G10">
            <v>0</v>
          </cell>
          <cell r="H10" t="str">
            <v>Хафизов Р.А.</v>
          </cell>
        </row>
        <row r="11">
          <cell r="C11" t="str">
            <v>ПЕШХОЕВ ЗЕЛЕМХАН Вахаевич</v>
          </cell>
          <cell r="D11" t="str">
            <v>02.06.2003, КМС</v>
          </cell>
          <cell r="E11" t="str">
            <v>УФО</v>
          </cell>
          <cell r="F11" t="str">
            <v>ЯНАО, Муравленко</v>
          </cell>
          <cell r="G11">
            <v>0</v>
          </cell>
          <cell r="H11" t="str">
            <v>Репушко Д.А.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>
        <row r="7">
          <cell r="Y7" t="str">
            <v>Курганская</v>
          </cell>
          <cell r="AH7">
            <v>19</v>
          </cell>
        </row>
        <row r="8">
          <cell r="Y8" t="str">
            <v>Свердловская</v>
          </cell>
        </row>
        <row r="9">
          <cell r="Y9" t="str">
            <v>Тюменская</v>
          </cell>
        </row>
        <row r="10">
          <cell r="Y10" t="str">
            <v>ХМАО-Югра</v>
          </cell>
        </row>
        <row r="11">
          <cell r="Y11" t="str">
            <v>Челябинская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/>
      <sheetData sheetId="5">
        <row r="6">
          <cell r="C6" t="str">
            <v>Иванов Алексей Викторович</v>
          </cell>
          <cell r="D6" t="str">
            <v>08.01.2002, КМС</v>
          </cell>
          <cell r="E6" t="str">
            <v>УФО</v>
          </cell>
          <cell r="F6" t="str">
            <v>Свердловская, В. Пышма,  КС "УГМК", УОР</v>
          </cell>
          <cell r="G6">
            <v>0</v>
          </cell>
          <cell r="H6" t="str">
            <v>Мельников А.Н., Суханов М.И.</v>
          </cell>
        </row>
        <row r="7">
          <cell r="C7" t="str">
            <v>Покачев Игорь Николаевич</v>
          </cell>
          <cell r="D7" t="str">
            <v>13.10.2002, 1сп</v>
          </cell>
          <cell r="E7" t="str">
            <v>УФО</v>
          </cell>
          <cell r="F7" t="str">
            <v>Тюменская, Тюмень</v>
          </cell>
          <cell r="G7">
            <v>0</v>
          </cell>
          <cell r="H7" t="str">
            <v>Соснин А.Б</v>
          </cell>
        </row>
        <row r="8">
          <cell r="C8" t="str">
            <v>Быков Арсений Владимирович</v>
          </cell>
          <cell r="D8" t="str">
            <v>16.07.2003, 1сп</v>
          </cell>
          <cell r="E8" t="str">
            <v>УФО</v>
          </cell>
          <cell r="F8" t="str">
            <v>Свердловская, Екатеринбург, УОР</v>
          </cell>
          <cell r="G8">
            <v>0</v>
          </cell>
          <cell r="H8" t="str">
            <v>Хлыбов И.Е.,  Фефелов Ю.А.</v>
          </cell>
        </row>
        <row r="9">
          <cell r="C9" t="str">
            <v>Романенко Вадим Сергеевич</v>
          </cell>
          <cell r="D9" t="str">
            <v>11.04.2004, КМС</v>
          </cell>
          <cell r="E9" t="str">
            <v>УФО</v>
          </cell>
          <cell r="F9" t="str">
            <v>Свердловская, Ирбит, СК Маяк</v>
          </cell>
          <cell r="G9">
            <v>0</v>
          </cell>
          <cell r="H9" t="str">
            <v xml:space="preserve">Свяжин В.В. </v>
          </cell>
        </row>
        <row r="10">
          <cell r="C10" t="str">
            <v>Калбуков Шуну Алексеевич</v>
          </cell>
          <cell r="D10" t="str">
            <v>21.07.2002, КМС</v>
          </cell>
          <cell r="E10" t="str">
            <v>УФО</v>
          </cell>
          <cell r="F10" t="str">
            <v>Свердловская, Екатеринбург, УОР</v>
          </cell>
          <cell r="G10">
            <v>0</v>
          </cell>
          <cell r="H10" t="str">
            <v>Мельников А.Н., Суханов М.И.</v>
          </cell>
        </row>
        <row r="11">
          <cell r="C11" t="str">
            <v xml:space="preserve">Банный Дмитрий Анатольевич </v>
          </cell>
          <cell r="D11" t="str">
            <v>24.12.2002, КМС</v>
          </cell>
          <cell r="E11" t="str">
            <v>УФО</v>
          </cell>
          <cell r="F11" t="str">
            <v>Челябинская, Увельский</v>
          </cell>
          <cell r="G11">
            <v>0</v>
          </cell>
          <cell r="H11" t="str">
            <v>Абдурахманов И.А. Симонов В.С.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>
        <row r="7">
          <cell r="Y7" t="str">
            <v>Курганская</v>
          </cell>
          <cell r="AH7">
            <v>26</v>
          </cell>
        </row>
        <row r="8">
          <cell r="Y8" t="str">
            <v>Свердловская</v>
          </cell>
        </row>
        <row r="9">
          <cell r="Y9" t="str">
            <v>ХМАО-Югра</v>
          </cell>
        </row>
        <row r="10">
          <cell r="Y10" t="str">
            <v>Челябинская</v>
          </cell>
        </row>
        <row r="11">
          <cell r="Y11" t="str">
            <v>ЯНАО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/>
      <sheetData sheetId="5">
        <row r="6">
          <cell r="C6" t="str">
            <v>КИРЮХИН Илья Иванович</v>
          </cell>
          <cell r="D6" t="str">
            <v>18.01.2002, КМС</v>
          </cell>
          <cell r="E6" t="str">
            <v>УФО</v>
          </cell>
          <cell r="F6" t="str">
            <v>Свердловская, Екатеринбург</v>
          </cell>
          <cell r="G6">
            <v>0</v>
          </cell>
          <cell r="H6" t="str">
            <v>Воронов В.В. Бородин О.Б.</v>
          </cell>
        </row>
        <row r="7">
          <cell r="C7" t="str">
            <v>Рагозин Егор Андреевич</v>
          </cell>
          <cell r="D7" t="str">
            <v>05.07.2003, КМС</v>
          </cell>
          <cell r="E7" t="str">
            <v>УФО</v>
          </cell>
          <cell r="F7" t="str">
            <v>Свердловская, Екатеринбург, УОР</v>
          </cell>
          <cell r="G7">
            <v>0</v>
          </cell>
          <cell r="H7" t="str">
            <v>Мельников А.Н., Матвеев С.В.</v>
          </cell>
        </row>
        <row r="8">
          <cell r="C8" t="str">
            <v>ХАЙРУЛЛИН Денис Дмитриевич</v>
          </cell>
          <cell r="D8" t="str">
            <v>14.05.2002, 2сп</v>
          </cell>
          <cell r="E8" t="str">
            <v>УФО</v>
          </cell>
          <cell r="F8" t="str">
            <v>Свердловская, Екатеринбург</v>
          </cell>
          <cell r="G8">
            <v>0</v>
          </cell>
          <cell r="H8" t="str">
            <v>Макуха АН</v>
          </cell>
        </row>
        <row r="9">
          <cell r="C9" t="str">
            <v>ЗЫРЯНОВ Михаил иванович</v>
          </cell>
          <cell r="D9" t="str">
            <v>26.09.02 КМС</v>
          </cell>
          <cell r="E9" t="str">
            <v>УФО</v>
          </cell>
          <cell r="F9" t="str">
            <v>ХМАО-Югра, Когалым</v>
          </cell>
          <cell r="G9">
            <v>0</v>
          </cell>
          <cell r="H9" t="str">
            <v>Месхорадзе М.З.</v>
          </cell>
        </row>
        <row r="10">
          <cell r="C10" t="str">
            <v>ПЕРВУХИН Владимир Александрович</v>
          </cell>
          <cell r="D10" t="str">
            <v>13.06.2003, 2сп</v>
          </cell>
          <cell r="E10" t="str">
            <v>УФО</v>
          </cell>
          <cell r="F10" t="str">
            <v>Свердловская, Екатеринбург</v>
          </cell>
          <cell r="G10">
            <v>0</v>
          </cell>
          <cell r="H10" t="str">
            <v>Макуха АН, Плотников А.В.</v>
          </cell>
        </row>
        <row r="11">
          <cell r="C11" t="str">
            <v>ЕРШОВ Никита Дмитриевич</v>
          </cell>
          <cell r="D11" t="str">
            <v>02.12.2003, 1сп</v>
          </cell>
          <cell r="E11" t="str">
            <v>УФО</v>
          </cell>
          <cell r="F11" t="str">
            <v>Свердловская, Нижний Тагил</v>
          </cell>
          <cell r="G11">
            <v>0</v>
          </cell>
          <cell r="H11" t="str">
            <v>Малыгин МВ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>
        <row r="7">
          <cell r="Y7" t="str">
            <v>Курганская</v>
          </cell>
          <cell r="AH7">
            <v>19</v>
          </cell>
        </row>
        <row r="8">
          <cell r="Y8" t="str">
            <v>Свердловская</v>
          </cell>
        </row>
        <row r="9">
          <cell r="Y9" t="str">
            <v>Тюменская</v>
          </cell>
        </row>
        <row r="10">
          <cell r="Y10" t="str">
            <v>ХМАО-Югра</v>
          </cell>
        </row>
        <row r="11">
          <cell r="Y11" t="str">
            <v>Челябинская</v>
          </cell>
        </row>
        <row r="12">
          <cell r="Y12" t="str">
            <v>ЯНАО</v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/>
      <sheetData sheetId="5">
        <row r="6">
          <cell r="C6" t="str">
            <v>Саргсян Варужан Ростомович</v>
          </cell>
          <cell r="D6" t="str">
            <v>03.03.2002,  КМС</v>
          </cell>
          <cell r="E6" t="str">
            <v>УФО</v>
          </cell>
          <cell r="F6" t="str">
            <v>Свердловская, В.Пышма, КС УГМК"</v>
          </cell>
          <cell r="G6">
            <v>0</v>
          </cell>
          <cell r="H6" t="str">
            <v>Толмачев А.П., Суханов М.И.</v>
          </cell>
        </row>
        <row r="7">
          <cell r="C7" t="str">
            <v>Василенко Константин Васильевич</v>
          </cell>
          <cell r="D7" t="str">
            <v>04.01.2002, КМС</v>
          </cell>
          <cell r="E7" t="str">
            <v>УФО</v>
          </cell>
          <cell r="F7" t="str">
            <v>Челябинская, Троицк</v>
          </cell>
          <cell r="G7">
            <v>0</v>
          </cell>
          <cell r="H7" t="str">
            <v>Ермаков В.Е.</v>
          </cell>
        </row>
        <row r="8">
          <cell r="C8" t="str">
            <v>Гаджиев Эльдар Лерманович</v>
          </cell>
          <cell r="D8" t="str">
            <v>05.05.2002, КМС</v>
          </cell>
          <cell r="E8" t="str">
            <v>УФО</v>
          </cell>
          <cell r="F8" t="str">
            <v>Свердловская, Екатеринбур, ХМАО-Югра</v>
          </cell>
          <cell r="G8">
            <v>0</v>
          </cell>
          <cell r="H8" t="str">
            <v>Мельников А.Н.,Закарьев А.Ф</v>
          </cell>
        </row>
        <row r="9">
          <cell r="C9" t="str">
            <v>Алексеев Константин Алексеевич</v>
          </cell>
          <cell r="D9" t="str">
            <v>22.03.2002, КМС</v>
          </cell>
          <cell r="E9" t="str">
            <v>УФО</v>
          </cell>
          <cell r="F9" t="str">
            <v>Курганская, Курган, УОР</v>
          </cell>
          <cell r="G9">
            <v>0</v>
          </cell>
          <cell r="H9" t="str">
            <v>Осипов В.Ю.
Печерских В.И.</v>
          </cell>
        </row>
        <row r="10">
          <cell r="C10" t="str">
            <v>Акимов Антон Александрович</v>
          </cell>
          <cell r="D10" t="str">
            <v>24.02.2003, 1сп</v>
          </cell>
          <cell r="E10" t="str">
            <v>УФО</v>
          </cell>
          <cell r="F10" t="str">
            <v>Челябинская, Увельский</v>
          </cell>
          <cell r="G10">
            <v>0</v>
          </cell>
          <cell r="H10" t="str">
            <v>Абдурахманов И.А. Симонов В.С.</v>
          </cell>
        </row>
        <row r="11">
          <cell r="C11" t="str">
            <v>СУСЛОНОВ Евгений Александрович</v>
          </cell>
          <cell r="D11" t="str">
            <v>17.06.2003, 1сп</v>
          </cell>
          <cell r="E11" t="str">
            <v>УФО</v>
          </cell>
          <cell r="F11" t="str">
            <v>Свердловская, Екатеринбург</v>
          </cell>
          <cell r="G11">
            <v>0</v>
          </cell>
          <cell r="H11" t="str">
            <v>Макуха АН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>
        <row r="7">
          <cell r="Y7" t="str">
            <v>Курганская</v>
          </cell>
          <cell r="AH7">
            <v>20</v>
          </cell>
        </row>
        <row r="8">
          <cell r="Y8" t="str">
            <v>Свердловская</v>
          </cell>
        </row>
        <row r="9">
          <cell r="Y9" t="str">
            <v>ХМАО-Югра</v>
          </cell>
        </row>
        <row r="10">
          <cell r="Y10" t="str">
            <v>Челябинская</v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/>
      <sheetData sheetId="5">
        <row r="6">
          <cell r="C6" t="str">
            <v>НИКОЛАЕВ Михаил Алексеевич</v>
          </cell>
          <cell r="D6" t="str">
            <v>17.04.2003, КМС</v>
          </cell>
          <cell r="E6" t="str">
            <v>УФО</v>
          </cell>
          <cell r="F6" t="str">
            <v>Свердловская, Екатеринбург</v>
          </cell>
          <cell r="G6">
            <v>0</v>
          </cell>
          <cell r="H6" t="str">
            <v>Воронов В.В. Бородин О.Б.</v>
          </cell>
        </row>
        <row r="7">
          <cell r="C7" t="str">
            <v>Лавин Данил Константинович</v>
          </cell>
          <cell r="D7" t="str">
            <v>13.02.2002, 1сп</v>
          </cell>
          <cell r="E7" t="str">
            <v>УФО</v>
          </cell>
          <cell r="F7" t="str">
            <v>Челябинская, Увельский</v>
          </cell>
          <cell r="G7">
            <v>0</v>
          </cell>
          <cell r="H7" t="str">
            <v>Абдурахманов И.А. Симонов В.С.</v>
          </cell>
        </row>
        <row r="8">
          <cell r="C8" t="str">
            <v>Возжеников Вячеслав Владимирович</v>
          </cell>
          <cell r="D8" t="str">
            <v>01.08.2002, КМС</v>
          </cell>
          <cell r="E8" t="str">
            <v>УФО</v>
          </cell>
          <cell r="F8" t="str">
            <v>Свердловская, С.Лог, МАУ СШ</v>
          </cell>
          <cell r="G8">
            <v>0</v>
          </cell>
          <cell r="H8" t="str">
            <v>Бекетов В.В.</v>
          </cell>
        </row>
        <row r="9">
          <cell r="C9" t="str">
            <v>ЛОСКУТОВ Михаил Владимирович</v>
          </cell>
          <cell r="D9" t="str">
            <v>03.09.2002, 2сп</v>
          </cell>
          <cell r="E9" t="str">
            <v>УФО</v>
          </cell>
          <cell r="F9" t="str">
            <v>Свердловская, Екатеринбург</v>
          </cell>
          <cell r="G9">
            <v>0</v>
          </cell>
          <cell r="H9" t="str">
            <v>Селянина ОВ, Федосеев МЕ</v>
          </cell>
        </row>
        <row r="10">
          <cell r="C10" t="str">
            <v>БОРОВИНСКИЙ Алексей Валерьевич</v>
          </cell>
          <cell r="D10" t="str">
            <v>14.07.2004, 1сп</v>
          </cell>
          <cell r="E10" t="str">
            <v>УФО</v>
          </cell>
          <cell r="F10" t="str">
            <v>Свердловская, Екатеринбург</v>
          </cell>
          <cell r="G10">
            <v>0</v>
          </cell>
          <cell r="H10" t="str">
            <v>Селянина ОВ, Федосеев МЕ</v>
          </cell>
        </row>
        <row r="11">
          <cell r="C11" t="str">
            <v>ЯКОВЛЕВ Иван Иванович</v>
          </cell>
          <cell r="D11" t="str">
            <v>03.05.2003, 1сп</v>
          </cell>
          <cell r="E11" t="str">
            <v>УФО</v>
          </cell>
          <cell r="F11" t="str">
            <v>Свердловская, Екатеринбург</v>
          </cell>
          <cell r="G11">
            <v>0</v>
          </cell>
          <cell r="H11" t="str">
            <v>Плотников АИ, Бородин ОБ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>
        <row r="7">
          <cell r="Y7" t="str">
            <v>Курганская</v>
          </cell>
          <cell r="AH7">
            <v>13</v>
          </cell>
        </row>
        <row r="8">
          <cell r="Y8" t="str">
            <v>Свердловская</v>
          </cell>
        </row>
        <row r="9">
          <cell r="Y9" t="str">
            <v>Тюменская</v>
          </cell>
        </row>
        <row r="10">
          <cell r="Y10" t="str">
            <v>ХМАО-Югра</v>
          </cell>
        </row>
        <row r="11">
          <cell r="Y11" t="str">
            <v>Челябинская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/>
      <sheetData sheetId="5">
        <row r="6">
          <cell r="C6" t="str">
            <v>Луканин Иван Сергеевич</v>
          </cell>
          <cell r="D6" t="str">
            <v>30.04.2002, КМС</v>
          </cell>
          <cell r="E6" t="str">
            <v>УФО</v>
          </cell>
          <cell r="F6" t="str">
            <v>Свердловская, Екатеринбург, ГАУ СО "СШОР по самбо и дзюдо"</v>
          </cell>
          <cell r="G6">
            <v>0</v>
          </cell>
          <cell r="H6" t="str">
            <v>Воронов В.В. Бородин О.Б.</v>
          </cell>
        </row>
        <row r="7">
          <cell r="C7" t="str">
            <v>КАРАЧЕВ Денис Евгеньевич</v>
          </cell>
          <cell r="D7" t="str">
            <v>15.02.2002, КМС</v>
          </cell>
          <cell r="E7" t="str">
            <v>УФО</v>
          </cell>
          <cell r="F7" t="str">
            <v>Тюменская, Тюмень</v>
          </cell>
          <cell r="G7">
            <v>0</v>
          </cell>
          <cell r="H7" t="str">
            <v>Николаев АА, Пшеничный ИА</v>
          </cell>
        </row>
        <row r="8">
          <cell r="C8" t="str">
            <v>Фефелов Матвей Юрьевич</v>
          </cell>
          <cell r="D8" t="str">
            <v>24.06.2003, КМС</v>
          </cell>
          <cell r="E8" t="str">
            <v>УФО</v>
          </cell>
          <cell r="F8" t="str">
            <v>Свердловская, Ирбит, ДЮСШ</v>
          </cell>
          <cell r="G8">
            <v>0</v>
          </cell>
          <cell r="H8" t="str">
            <v>Фефелов Ю.А.</v>
          </cell>
        </row>
        <row r="9">
          <cell r="C9" t="str">
            <v>Григорьев Иван Алексеевич</v>
          </cell>
          <cell r="D9" t="str">
            <v>03.08.2003, 2сп</v>
          </cell>
          <cell r="E9" t="str">
            <v>УФО</v>
          </cell>
          <cell r="F9" t="str">
            <v>Свердловская, С.Лог, МАУ СШ</v>
          </cell>
          <cell r="G9">
            <v>0</v>
          </cell>
          <cell r="H9" t="str">
            <v>Бекетов В.В.</v>
          </cell>
        </row>
        <row r="10">
          <cell r="C10" t="str">
            <v>Чуприянов Дмитрий Николаевич</v>
          </cell>
          <cell r="D10" t="str">
            <v>31.10.2002, КМС</v>
          </cell>
          <cell r="E10" t="str">
            <v>УФО</v>
          </cell>
          <cell r="F10" t="str">
            <v>Свердловская, Екатеринбург, УОР</v>
          </cell>
          <cell r="G10">
            <v>0</v>
          </cell>
          <cell r="H10" t="str">
            <v>Мельников А.Н., Суханов М.И.</v>
          </cell>
        </row>
        <row r="11">
          <cell r="C11" t="str">
            <v>Корюкин Кирилл Максимович</v>
          </cell>
          <cell r="D11" t="str">
            <v>05.12.2002, КМС</v>
          </cell>
          <cell r="E11" t="str">
            <v>УФО</v>
          </cell>
          <cell r="F11" t="str">
            <v>Курганская, Курган, ДЮСШ №5</v>
          </cell>
          <cell r="G11">
            <v>0</v>
          </cell>
          <cell r="H11" t="str">
            <v>Осипов В.Ю.
Печерских В.И.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3"/>
  <sheetViews>
    <sheetView tabSelected="1" view="pageBreakPreview" topLeftCell="A36" zoomScale="90" zoomScaleNormal="100" zoomScaleSheetLayoutView="90" workbookViewId="0">
      <selection sqref="A1:I87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9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61" t="s">
        <v>7</v>
      </c>
      <c r="B1" s="161"/>
      <c r="C1" s="161"/>
      <c r="D1" s="161"/>
      <c r="E1" s="161"/>
      <c r="F1" s="161"/>
      <c r="G1" s="161"/>
      <c r="H1" s="161"/>
      <c r="I1" s="161"/>
    </row>
    <row r="2" spans="1:10" ht="17.25" customHeight="1">
      <c r="A2" s="149" t="s">
        <v>8</v>
      </c>
      <c r="B2" s="149"/>
      <c r="C2" s="149"/>
      <c r="D2" s="149"/>
      <c r="E2" s="149"/>
      <c r="F2" s="149"/>
      <c r="G2" s="149"/>
      <c r="H2" s="149"/>
      <c r="I2" s="149"/>
    </row>
    <row r="3" spans="1:10" ht="40.5" customHeight="1">
      <c r="A3" s="162" t="str">
        <f>[1]реквизиты!$A$2</f>
        <v>Первенство Уральского федерального округа по самбо среди юношей и девушек 17-18 лет (сезон 2019-2020г.г.).</v>
      </c>
      <c r="B3" s="162"/>
      <c r="C3" s="162"/>
      <c r="D3" s="162"/>
      <c r="E3" s="162"/>
      <c r="F3" s="162"/>
      <c r="G3" s="162"/>
      <c r="H3" s="162"/>
      <c r="I3" s="162"/>
    </row>
    <row r="4" spans="1:10" ht="16.5" customHeight="1">
      <c r="A4" s="149" t="str">
        <f>[1]реквизиты!$A$3</f>
        <v xml:space="preserve">12-14 декабря 2019г.                                              г.Екатеринбург </v>
      </c>
      <c r="B4" s="149"/>
      <c r="C4" s="149"/>
      <c r="D4" s="149"/>
      <c r="E4" s="149"/>
      <c r="F4" s="149"/>
      <c r="G4" s="149"/>
      <c r="H4" s="149"/>
      <c r="I4" s="149"/>
    </row>
    <row r="5" spans="1:10" ht="3.75" customHeight="1" thickBot="1">
      <c r="A5" s="149"/>
      <c r="B5" s="149"/>
      <c r="C5" s="149"/>
      <c r="D5" s="149"/>
      <c r="E5" s="149"/>
      <c r="F5" s="149"/>
      <c r="G5" s="149"/>
      <c r="H5" s="149"/>
      <c r="I5" s="149"/>
    </row>
    <row r="6" spans="1:10" ht="11.1" customHeight="1">
      <c r="B6" s="168" t="s">
        <v>0</v>
      </c>
      <c r="C6" s="152" t="s">
        <v>1</v>
      </c>
      <c r="D6" s="152" t="s">
        <v>2</v>
      </c>
      <c r="E6" s="152" t="s">
        <v>16</v>
      </c>
      <c r="F6" s="152" t="s">
        <v>17</v>
      </c>
      <c r="G6" s="150"/>
      <c r="H6" s="163" t="s">
        <v>3</v>
      </c>
      <c r="I6" s="165"/>
    </row>
    <row r="7" spans="1:10" ht="13.5" customHeight="1" thickBot="1">
      <c r="B7" s="169"/>
      <c r="C7" s="153"/>
      <c r="D7" s="153"/>
      <c r="E7" s="153"/>
      <c r="F7" s="153"/>
      <c r="G7" s="151"/>
      <c r="H7" s="164"/>
      <c r="I7" s="165"/>
    </row>
    <row r="8" spans="1:10" ht="23.1" hidden="1" customHeight="1">
      <c r="A8" s="154"/>
      <c r="B8" s="80" t="s">
        <v>4</v>
      </c>
      <c r="C8" s="45" t="str">
        <f>[2]ит.пр!C6</f>
        <v>Степанов Дмитрий Леонидович</v>
      </c>
      <c r="D8" s="45" t="str">
        <f>[2]ит.пр!D6</f>
        <v>17.08.2004, 1сп</v>
      </c>
      <c r="E8" s="45" t="str">
        <f>[2]ит.пр!E6</f>
        <v>УФО</v>
      </c>
      <c r="F8" s="45" t="str">
        <f>[2]ит.пр!F6</f>
        <v>Свердловская, Екатеринбург, СШ №8</v>
      </c>
      <c r="G8" s="85">
        <f>[2]ит.пр!G6</f>
        <v>0</v>
      </c>
      <c r="H8" s="46" t="str">
        <f>[2]ит.пр!H6</f>
        <v>Юсупов А.Б., Рыбин Р.В.</v>
      </c>
      <c r="I8" s="166"/>
      <c r="J8" s="148"/>
    </row>
    <row r="9" spans="1:10" ht="23.1" hidden="1" customHeight="1">
      <c r="A9" s="155"/>
      <c r="B9" s="81" t="s">
        <v>5</v>
      </c>
      <c r="C9" s="44" t="str">
        <f>[2]ит.пр!C7</f>
        <v>Саргсян Ваграм Ростомович</v>
      </c>
      <c r="D9" s="44" t="str">
        <f>[2]ит.пр!D7</f>
        <v>23.01.2004, 1сп</v>
      </c>
      <c r="E9" s="44" t="str">
        <f>[2]ит.пр!E7</f>
        <v>УФО</v>
      </c>
      <c r="F9" s="44" t="str">
        <f>[2]ит.пр!F7</f>
        <v>Свердловская, В. Пышма, СШ "Лидер"</v>
      </c>
      <c r="G9" s="86">
        <f>[2]ит.пр!G7</f>
        <v>0</v>
      </c>
      <c r="H9" s="47" t="str">
        <f>[2]ит.пр!H7</f>
        <v>Толмачев А.П.</v>
      </c>
      <c r="I9" s="166"/>
      <c r="J9" s="148"/>
    </row>
    <row r="10" spans="1:10" ht="23.1" hidden="1" customHeight="1">
      <c r="A10" s="155"/>
      <c r="B10" s="82" t="s">
        <v>6</v>
      </c>
      <c r="C10" s="44" t="str">
        <f>[2]ит.пр!C8</f>
        <v>Трапезников Павел Сергеевич</v>
      </c>
      <c r="D10" s="44" t="str">
        <f>[2]ит.пр!D8</f>
        <v>26.04.2003, КМС</v>
      </c>
      <c r="E10" s="44" t="str">
        <f>[2]ит.пр!E8</f>
        <v>УФО</v>
      </c>
      <c r="F10" s="44" t="str">
        <f>[2]ит.пр!F8</f>
        <v>Свердловская, В. Пышма,  КС "УГМК", УОР</v>
      </c>
      <c r="G10" s="86">
        <f>[2]ит.пр!G8</f>
        <v>0</v>
      </c>
      <c r="H10" s="47" t="str">
        <f>[2]ит.пр!H8</f>
        <v>Суханов М.И., Задорин С.В.</v>
      </c>
      <c r="I10" s="166"/>
      <c r="J10" s="148"/>
    </row>
    <row r="11" spans="1:10" ht="23.1" hidden="1" customHeight="1">
      <c r="A11" s="155"/>
      <c r="B11" s="83" t="s">
        <v>6</v>
      </c>
      <c r="C11" s="44" t="str">
        <f>[2]ит.пр!C9</f>
        <v>МАЛЬГИН Данил Сергеевич</v>
      </c>
      <c r="D11" s="44" t="str">
        <f>[2]ит.пр!D9</f>
        <v>15.11.2002, 2сп</v>
      </c>
      <c r="E11" s="44" t="str">
        <f>[2]ит.пр!E9</f>
        <v>УФО</v>
      </c>
      <c r="F11" s="44" t="str">
        <f>[2]ит.пр!F9</f>
        <v>Свердловская, Ирбит</v>
      </c>
      <c r="G11" s="86">
        <f>[2]ит.пр!G9</f>
        <v>0</v>
      </c>
      <c r="H11" s="47" t="str">
        <f>[2]ит.пр!H9</f>
        <v>Бердников ФВ, Двиинских ДА</v>
      </c>
      <c r="I11" s="166"/>
      <c r="J11" s="148"/>
    </row>
    <row r="12" spans="1:10" ht="23.1" hidden="1" customHeight="1">
      <c r="A12" s="155"/>
      <c r="B12" s="83" t="s">
        <v>12</v>
      </c>
      <c r="C12" s="44" t="str">
        <f>[2]ит.пр!C10</f>
        <v>Ахмедов Абдулла Рахмонилиевич</v>
      </c>
      <c r="D12" s="44" t="str">
        <f>[2]ит.пр!D10</f>
        <v>30.03.2004, 1сп</v>
      </c>
      <c r="E12" s="44" t="str">
        <f>[2]ит.пр!E10</f>
        <v>УФО</v>
      </c>
      <c r="F12" s="44" t="str">
        <f>[2]ит.пр!F10</f>
        <v>Свердловская, Екатеринбург</v>
      </c>
      <c r="G12" s="86">
        <f>[2]ит.пр!G10</f>
        <v>0</v>
      </c>
      <c r="H12" s="47" t="str">
        <f>[2]ит.пр!H10</f>
        <v>Селянина ОВ, Федосеев МЕ</v>
      </c>
      <c r="I12" s="167"/>
      <c r="J12" s="148"/>
    </row>
    <row r="13" spans="1:10" ht="23.1" hidden="1" customHeight="1" thickBot="1">
      <c r="A13" s="156"/>
      <c r="B13" s="84" t="s">
        <v>12</v>
      </c>
      <c r="C13" s="48" t="str">
        <f>[2]ит.пр!C11</f>
        <v>САЛЬНИКОВ Данила Андреевич</v>
      </c>
      <c r="D13" s="48" t="str">
        <f>[2]ит.пр!D11</f>
        <v>15.04.2004, 1сп</v>
      </c>
      <c r="E13" s="48" t="str">
        <f>[2]ит.пр!E11</f>
        <v>УФО</v>
      </c>
      <c r="F13" s="48" t="str">
        <f>[2]ит.пр!F11</f>
        <v>Челябинская,</v>
      </c>
      <c r="G13" s="87">
        <f>[2]ит.пр!G11</f>
        <v>0</v>
      </c>
      <c r="H13" s="49" t="str">
        <f>[2]ит.пр!H11</f>
        <v>Абдурахманов И.А.</v>
      </c>
      <c r="I13" s="167"/>
      <c r="J13" s="148"/>
    </row>
    <row r="14" spans="1:10" ht="23.1" hidden="1" customHeight="1" thickBot="1">
      <c r="B14" s="8"/>
      <c r="C14" s="9"/>
      <c r="D14" s="9"/>
      <c r="E14" s="25"/>
      <c r="F14" s="9"/>
      <c r="G14" s="88"/>
      <c r="H14" s="9"/>
      <c r="I14" s="14"/>
      <c r="J14" s="148"/>
    </row>
    <row r="15" spans="1:10" ht="23.1" customHeight="1">
      <c r="A15" s="154" t="s">
        <v>9</v>
      </c>
      <c r="B15" s="130" t="s">
        <v>4</v>
      </c>
      <c r="C15" s="140" t="s">
        <v>85</v>
      </c>
      <c r="D15" s="140" t="s">
        <v>86</v>
      </c>
      <c r="E15" s="141" t="s">
        <v>54</v>
      </c>
      <c r="F15" s="140" t="s">
        <v>87</v>
      </c>
      <c r="G15" s="142">
        <v>0</v>
      </c>
      <c r="H15" s="143" t="s">
        <v>88</v>
      </c>
      <c r="I15" s="129"/>
      <c r="J15" s="148"/>
    </row>
    <row r="16" spans="1:10" ht="23.1" customHeight="1">
      <c r="A16" s="155"/>
      <c r="B16" s="135" t="s">
        <v>5</v>
      </c>
      <c r="C16" s="144" t="s">
        <v>89</v>
      </c>
      <c r="D16" s="144" t="s">
        <v>90</v>
      </c>
      <c r="E16" s="145" t="s">
        <v>54</v>
      </c>
      <c r="F16" s="144" t="s">
        <v>91</v>
      </c>
      <c r="G16" s="146">
        <v>0</v>
      </c>
      <c r="H16" s="147" t="s">
        <v>66</v>
      </c>
      <c r="I16" s="129"/>
    </row>
    <row r="17" spans="1:16" ht="23.1" customHeight="1">
      <c r="A17" s="155"/>
      <c r="B17" s="135" t="s">
        <v>6</v>
      </c>
      <c r="C17" s="144" t="s">
        <v>92</v>
      </c>
      <c r="D17" s="144" t="s">
        <v>93</v>
      </c>
      <c r="E17" s="145" t="s">
        <v>54</v>
      </c>
      <c r="F17" s="144" t="s">
        <v>94</v>
      </c>
      <c r="G17" s="146">
        <v>0</v>
      </c>
      <c r="H17" s="147" t="s">
        <v>95</v>
      </c>
      <c r="I17" s="129"/>
    </row>
    <row r="18" spans="1:16" ht="23.1" hidden="1" customHeight="1">
      <c r="A18" s="155"/>
      <c r="B18" s="78" t="s">
        <v>6</v>
      </c>
      <c r="C18" s="44" t="s">
        <v>96</v>
      </c>
      <c r="D18" s="44" t="s">
        <v>97</v>
      </c>
      <c r="E18" s="125" t="s">
        <v>54</v>
      </c>
      <c r="F18" s="44" t="s">
        <v>64</v>
      </c>
      <c r="G18" s="86">
        <v>0</v>
      </c>
      <c r="H18" s="47" t="s">
        <v>98</v>
      </c>
      <c r="I18" s="160"/>
    </row>
    <row r="19" spans="1:16" ht="23.1" hidden="1" customHeight="1">
      <c r="A19" s="155"/>
      <c r="B19" s="78" t="s">
        <v>12</v>
      </c>
      <c r="C19" s="44" t="s">
        <v>99</v>
      </c>
      <c r="D19" s="44" t="s">
        <v>100</v>
      </c>
      <c r="E19" s="125" t="s">
        <v>54</v>
      </c>
      <c r="F19" s="44" t="s">
        <v>101</v>
      </c>
      <c r="G19" s="86">
        <v>0</v>
      </c>
      <c r="H19" s="47" t="s">
        <v>102</v>
      </c>
      <c r="I19" s="160"/>
    </row>
    <row r="20" spans="1:16" ht="23.1" hidden="1" customHeight="1" thickBot="1">
      <c r="A20" s="156"/>
      <c r="B20" s="79" t="s">
        <v>13</v>
      </c>
      <c r="C20" s="48" t="s">
        <v>103</v>
      </c>
      <c r="D20" s="48" t="s">
        <v>104</v>
      </c>
      <c r="E20" s="126" t="s">
        <v>54</v>
      </c>
      <c r="F20" s="48" t="s">
        <v>105</v>
      </c>
      <c r="G20" s="87">
        <v>0</v>
      </c>
      <c r="H20" s="49" t="s">
        <v>106</v>
      </c>
      <c r="I20" s="11"/>
    </row>
    <row r="21" spans="1:16" ht="23.1" customHeight="1" thickBot="1">
      <c r="B21" s="13"/>
      <c r="C21" s="9"/>
      <c r="D21" s="9"/>
      <c r="E21" s="25"/>
      <c r="F21" s="9"/>
      <c r="G21" s="9"/>
      <c r="H21" s="9"/>
      <c r="I21" s="40"/>
      <c r="J21" s="41"/>
    </row>
    <row r="22" spans="1:16" ht="23.1" customHeight="1">
      <c r="A22" s="154" t="s">
        <v>10</v>
      </c>
      <c r="B22" s="130" t="s">
        <v>4</v>
      </c>
      <c r="C22" s="140" t="s">
        <v>107</v>
      </c>
      <c r="D22" s="140" t="s">
        <v>108</v>
      </c>
      <c r="E22" s="141" t="s">
        <v>54</v>
      </c>
      <c r="F22" s="140" t="s">
        <v>109</v>
      </c>
      <c r="G22" s="142">
        <v>0</v>
      </c>
      <c r="H22" s="143" t="s">
        <v>110</v>
      </c>
      <c r="I22" s="40"/>
      <c r="J22" s="41"/>
    </row>
    <row r="23" spans="1:16" ht="23.1" customHeight="1">
      <c r="A23" s="155"/>
      <c r="B23" s="135" t="s">
        <v>5</v>
      </c>
      <c r="C23" s="144" t="s">
        <v>111</v>
      </c>
      <c r="D23" s="144" t="s">
        <v>112</v>
      </c>
      <c r="E23" s="145" t="s">
        <v>54</v>
      </c>
      <c r="F23" s="144" t="s">
        <v>113</v>
      </c>
      <c r="G23" s="146">
        <v>0</v>
      </c>
      <c r="H23" s="147" t="s">
        <v>114</v>
      </c>
      <c r="I23" s="14"/>
      <c r="J23" s="41"/>
    </row>
    <row r="24" spans="1:16" ht="23.1" customHeight="1">
      <c r="A24" s="155"/>
      <c r="B24" s="135" t="s">
        <v>6</v>
      </c>
      <c r="C24" s="144" t="s">
        <v>62</v>
      </c>
      <c r="D24" s="144" t="s">
        <v>115</v>
      </c>
      <c r="E24" s="145" t="s">
        <v>54</v>
      </c>
      <c r="F24" s="144" t="s">
        <v>116</v>
      </c>
      <c r="G24" s="146">
        <v>0</v>
      </c>
      <c r="H24" s="147" t="s">
        <v>63</v>
      </c>
      <c r="I24" s="14"/>
      <c r="J24" s="41"/>
    </row>
    <row r="25" spans="1:16" ht="23.1" hidden="1" customHeight="1">
      <c r="A25" s="155"/>
      <c r="B25" s="92" t="s">
        <v>6</v>
      </c>
      <c r="C25" s="44" t="s">
        <v>117</v>
      </c>
      <c r="D25" s="44" t="s">
        <v>118</v>
      </c>
      <c r="E25" s="125" t="s">
        <v>54</v>
      </c>
      <c r="F25" s="44" t="s">
        <v>87</v>
      </c>
      <c r="G25" s="86">
        <v>0</v>
      </c>
      <c r="H25" s="47" t="s">
        <v>88</v>
      </c>
      <c r="I25" s="40"/>
    </row>
    <row r="26" spans="1:16" ht="23.1" hidden="1" customHeight="1">
      <c r="A26" s="155"/>
      <c r="B26" s="92" t="s">
        <v>12</v>
      </c>
      <c r="C26" s="44" t="s">
        <v>119</v>
      </c>
      <c r="D26" s="44" t="s">
        <v>120</v>
      </c>
      <c r="E26" s="125" t="s">
        <v>54</v>
      </c>
      <c r="F26" s="44" t="s">
        <v>121</v>
      </c>
      <c r="G26" s="86">
        <v>0</v>
      </c>
      <c r="H26" s="47" t="s">
        <v>122</v>
      </c>
      <c r="I26" s="40"/>
      <c r="L26" s="17"/>
      <c r="M26" s="18"/>
      <c r="N26" s="17"/>
      <c r="O26" s="19"/>
      <c r="P26" s="43"/>
    </row>
    <row r="27" spans="1:16" ht="23.1" hidden="1" customHeight="1" thickBot="1">
      <c r="A27" s="156"/>
      <c r="B27" s="95" t="s">
        <v>13</v>
      </c>
      <c r="C27" s="48" t="s">
        <v>123</v>
      </c>
      <c r="D27" s="48" t="s">
        <v>124</v>
      </c>
      <c r="E27" s="126" t="s">
        <v>54</v>
      </c>
      <c r="F27" s="48" t="s">
        <v>125</v>
      </c>
      <c r="G27" s="87">
        <v>0</v>
      </c>
      <c r="H27" s="49" t="s">
        <v>126</v>
      </c>
      <c r="I27" s="11"/>
    </row>
    <row r="28" spans="1:16" ht="23.1" customHeight="1" thickBot="1">
      <c r="A28" s="30"/>
      <c r="B28" s="12"/>
      <c r="C28" s="15"/>
      <c r="D28" s="16"/>
      <c r="E28" s="16"/>
      <c r="F28" s="17"/>
      <c r="G28" s="9"/>
      <c r="H28" s="20"/>
      <c r="I28" s="40"/>
      <c r="J28" s="41"/>
    </row>
    <row r="29" spans="1:16" ht="23.1" customHeight="1">
      <c r="A29" s="157" t="s">
        <v>47</v>
      </c>
      <c r="B29" s="130" t="s">
        <v>4</v>
      </c>
      <c r="C29" s="140" t="s">
        <v>58</v>
      </c>
      <c r="D29" s="140" t="s">
        <v>59</v>
      </c>
      <c r="E29" s="141" t="s">
        <v>54</v>
      </c>
      <c r="F29" s="140" t="s">
        <v>94</v>
      </c>
      <c r="G29" s="142">
        <v>0</v>
      </c>
      <c r="H29" s="143" t="s">
        <v>127</v>
      </c>
      <c r="I29" s="40"/>
      <c r="J29" s="41"/>
    </row>
    <row r="30" spans="1:16" ht="23.1" customHeight="1">
      <c r="A30" s="158"/>
      <c r="B30" s="135" t="s">
        <v>5</v>
      </c>
      <c r="C30" s="144" t="s">
        <v>128</v>
      </c>
      <c r="D30" s="144" t="s">
        <v>129</v>
      </c>
      <c r="E30" s="145" t="s">
        <v>54</v>
      </c>
      <c r="F30" s="144" t="s">
        <v>78</v>
      </c>
      <c r="G30" s="146">
        <v>0</v>
      </c>
      <c r="H30" s="147" t="s">
        <v>83</v>
      </c>
      <c r="I30" s="14"/>
      <c r="J30" s="41"/>
    </row>
    <row r="31" spans="1:16" ht="23.1" customHeight="1">
      <c r="A31" s="158"/>
      <c r="B31" s="135" t="s">
        <v>6</v>
      </c>
      <c r="C31" s="144" t="s">
        <v>130</v>
      </c>
      <c r="D31" s="144" t="s">
        <v>131</v>
      </c>
      <c r="E31" s="145" t="s">
        <v>54</v>
      </c>
      <c r="F31" s="144" t="s">
        <v>109</v>
      </c>
      <c r="G31" s="146">
        <v>0</v>
      </c>
      <c r="H31" s="147" t="s">
        <v>132</v>
      </c>
      <c r="I31" s="14"/>
      <c r="J31" s="41"/>
    </row>
    <row r="32" spans="1:16" ht="23.1" hidden="1" customHeight="1">
      <c r="A32" s="158"/>
      <c r="B32" s="92" t="s">
        <v>6</v>
      </c>
      <c r="C32" s="44" t="s">
        <v>133</v>
      </c>
      <c r="D32" s="44" t="s">
        <v>134</v>
      </c>
      <c r="E32" s="125" t="s">
        <v>54</v>
      </c>
      <c r="F32" s="44" t="s">
        <v>135</v>
      </c>
      <c r="G32" s="86">
        <v>0</v>
      </c>
      <c r="H32" s="47" t="s">
        <v>136</v>
      </c>
      <c r="I32" s="40"/>
    </row>
    <row r="33" spans="1:10" ht="23.1" hidden="1" customHeight="1">
      <c r="A33" s="158"/>
      <c r="B33" s="92" t="s">
        <v>12</v>
      </c>
      <c r="C33" s="44" t="s">
        <v>137</v>
      </c>
      <c r="D33" s="44" t="s">
        <v>138</v>
      </c>
      <c r="E33" s="125" t="s">
        <v>54</v>
      </c>
      <c r="F33" s="44" t="s">
        <v>109</v>
      </c>
      <c r="G33" s="86">
        <v>0</v>
      </c>
      <c r="H33" s="47" t="s">
        <v>127</v>
      </c>
      <c r="I33" s="40"/>
    </row>
    <row r="34" spans="1:10" ht="23.1" hidden="1" customHeight="1" thickBot="1">
      <c r="A34" s="159"/>
      <c r="B34" s="95" t="s">
        <v>13</v>
      </c>
      <c r="C34" s="48" t="s">
        <v>139</v>
      </c>
      <c r="D34" s="48" t="s">
        <v>140</v>
      </c>
      <c r="E34" s="126" t="s">
        <v>54</v>
      </c>
      <c r="F34" s="48" t="s">
        <v>113</v>
      </c>
      <c r="G34" s="87">
        <v>0</v>
      </c>
      <c r="H34" s="49" t="s">
        <v>114</v>
      </c>
      <c r="I34" s="14"/>
    </row>
    <row r="35" spans="1:10" ht="23.1" customHeight="1" thickBot="1">
      <c r="A35" s="30"/>
      <c r="B35" s="12"/>
      <c r="C35" s="15"/>
      <c r="D35" s="16"/>
      <c r="E35" s="16"/>
      <c r="F35" s="17"/>
      <c r="G35" s="96"/>
      <c r="H35" s="20"/>
      <c r="I35" s="40"/>
      <c r="J35" s="41"/>
    </row>
    <row r="36" spans="1:10" ht="23.1" customHeight="1">
      <c r="A36" s="154" t="s">
        <v>48</v>
      </c>
      <c r="B36" s="130" t="s">
        <v>4</v>
      </c>
      <c r="C36" s="140" t="s">
        <v>141</v>
      </c>
      <c r="D36" s="140" t="s">
        <v>55</v>
      </c>
      <c r="E36" s="141" t="s">
        <v>54</v>
      </c>
      <c r="F36" s="140" t="s">
        <v>101</v>
      </c>
      <c r="G36" s="142">
        <v>0</v>
      </c>
      <c r="H36" s="143" t="s">
        <v>142</v>
      </c>
      <c r="I36" s="40"/>
      <c r="J36" s="41"/>
    </row>
    <row r="37" spans="1:10" ht="23.1" customHeight="1">
      <c r="A37" s="155"/>
      <c r="B37" s="135" t="s">
        <v>5</v>
      </c>
      <c r="C37" s="144" t="s">
        <v>56</v>
      </c>
      <c r="D37" s="144" t="s">
        <v>143</v>
      </c>
      <c r="E37" s="145" t="s">
        <v>54</v>
      </c>
      <c r="F37" s="144" t="s">
        <v>109</v>
      </c>
      <c r="G37" s="146">
        <v>0</v>
      </c>
      <c r="H37" s="147" t="s">
        <v>144</v>
      </c>
      <c r="I37" s="14"/>
      <c r="J37" s="41"/>
    </row>
    <row r="38" spans="1:10" ht="23.1" customHeight="1">
      <c r="A38" s="155"/>
      <c r="B38" s="135" t="s">
        <v>6</v>
      </c>
      <c r="C38" s="144" t="s">
        <v>145</v>
      </c>
      <c r="D38" s="144" t="s">
        <v>146</v>
      </c>
      <c r="E38" s="145" t="s">
        <v>54</v>
      </c>
      <c r="F38" s="144" t="s">
        <v>101</v>
      </c>
      <c r="G38" s="146">
        <v>0</v>
      </c>
      <c r="H38" s="147" t="s">
        <v>147</v>
      </c>
      <c r="I38" s="14"/>
      <c r="J38" s="41"/>
    </row>
    <row r="39" spans="1:10" ht="23.1" hidden="1" customHeight="1">
      <c r="A39" s="155"/>
      <c r="B39" s="92" t="s">
        <v>6</v>
      </c>
      <c r="C39" s="44" t="s">
        <v>148</v>
      </c>
      <c r="D39" s="44" t="s">
        <v>149</v>
      </c>
      <c r="E39" s="125" t="s">
        <v>54</v>
      </c>
      <c r="F39" s="44" t="s">
        <v>150</v>
      </c>
      <c r="G39" s="86">
        <v>0</v>
      </c>
      <c r="H39" s="47" t="s">
        <v>151</v>
      </c>
      <c r="I39" s="39" t="s">
        <v>15</v>
      </c>
    </row>
    <row r="40" spans="1:10" ht="23.1" hidden="1" customHeight="1">
      <c r="A40" s="155"/>
      <c r="B40" s="92" t="s">
        <v>12</v>
      </c>
      <c r="C40" s="44" t="s">
        <v>152</v>
      </c>
      <c r="D40" s="44" t="s">
        <v>153</v>
      </c>
      <c r="E40" s="125" t="s">
        <v>54</v>
      </c>
      <c r="F40" s="44" t="s">
        <v>101</v>
      </c>
      <c r="G40" s="86">
        <v>0</v>
      </c>
      <c r="H40" s="47" t="s">
        <v>154</v>
      </c>
      <c r="I40" s="40"/>
    </row>
    <row r="41" spans="1:10" ht="23.1" hidden="1" customHeight="1" thickBot="1">
      <c r="A41" s="156"/>
      <c r="B41" s="95" t="s">
        <v>13</v>
      </c>
      <c r="C41" s="48" t="s">
        <v>155</v>
      </c>
      <c r="D41" s="48" t="s">
        <v>156</v>
      </c>
      <c r="E41" s="126" t="s">
        <v>54</v>
      </c>
      <c r="F41" s="48" t="s">
        <v>157</v>
      </c>
      <c r="G41" s="87">
        <v>0</v>
      </c>
      <c r="H41" s="49" t="s">
        <v>158</v>
      </c>
      <c r="I41" s="14"/>
    </row>
    <row r="42" spans="1:10" ht="23.1" customHeight="1" thickBot="1">
      <c r="B42" s="51"/>
      <c r="C42" s="52"/>
      <c r="D42" s="52"/>
      <c r="E42" s="53"/>
      <c r="F42" s="52"/>
      <c r="G42" s="52"/>
      <c r="H42" s="54"/>
      <c r="I42" s="40"/>
      <c r="J42" s="41"/>
    </row>
    <row r="43" spans="1:10" ht="23.1" customHeight="1">
      <c r="A43" s="154" t="s">
        <v>49</v>
      </c>
      <c r="B43" s="130" t="s">
        <v>4</v>
      </c>
      <c r="C43" s="140" t="s">
        <v>65</v>
      </c>
      <c r="D43" s="140" t="s">
        <v>159</v>
      </c>
      <c r="E43" s="141" t="s">
        <v>54</v>
      </c>
      <c r="F43" s="140" t="s">
        <v>160</v>
      </c>
      <c r="G43" s="142">
        <v>0</v>
      </c>
      <c r="H43" s="143" t="s">
        <v>161</v>
      </c>
      <c r="I43" s="40"/>
      <c r="J43" s="41"/>
    </row>
    <row r="44" spans="1:10" ht="23.1" customHeight="1">
      <c r="A44" s="155"/>
      <c r="B44" s="135" t="s">
        <v>5</v>
      </c>
      <c r="C44" s="144" t="s">
        <v>162</v>
      </c>
      <c r="D44" s="144" t="s">
        <v>163</v>
      </c>
      <c r="E44" s="145" t="s">
        <v>54</v>
      </c>
      <c r="F44" s="144" t="s">
        <v>57</v>
      </c>
      <c r="G44" s="146">
        <v>0</v>
      </c>
      <c r="H44" s="147" t="s">
        <v>164</v>
      </c>
      <c r="I44" s="14"/>
      <c r="J44" s="41"/>
    </row>
    <row r="45" spans="1:10" ht="23.1" customHeight="1">
      <c r="A45" s="155"/>
      <c r="B45" s="135" t="s">
        <v>6</v>
      </c>
      <c r="C45" s="144" t="s">
        <v>165</v>
      </c>
      <c r="D45" s="144" t="s">
        <v>69</v>
      </c>
      <c r="E45" s="145" t="s">
        <v>54</v>
      </c>
      <c r="F45" s="144" t="s">
        <v>109</v>
      </c>
      <c r="G45" s="146">
        <v>0</v>
      </c>
      <c r="H45" s="147" t="s">
        <v>166</v>
      </c>
      <c r="I45" s="14"/>
      <c r="J45" s="41"/>
    </row>
    <row r="46" spans="1:10" ht="23.1" hidden="1" customHeight="1">
      <c r="A46" s="155"/>
      <c r="B46" s="92" t="s">
        <v>6</v>
      </c>
      <c r="C46" s="44" t="s">
        <v>167</v>
      </c>
      <c r="D46" s="44" t="s">
        <v>168</v>
      </c>
      <c r="E46" s="125" t="s">
        <v>54</v>
      </c>
      <c r="F46" s="44" t="s">
        <v>169</v>
      </c>
      <c r="G46" s="86">
        <v>0</v>
      </c>
      <c r="H46" s="47" t="s">
        <v>61</v>
      </c>
      <c r="I46" s="40"/>
    </row>
    <row r="47" spans="1:10" ht="23.1" hidden="1" customHeight="1">
      <c r="A47" s="155"/>
      <c r="B47" s="92" t="s">
        <v>12</v>
      </c>
      <c r="C47" s="44" t="s">
        <v>170</v>
      </c>
      <c r="D47" s="44" t="s">
        <v>171</v>
      </c>
      <c r="E47" s="125" t="s">
        <v>54</v>
      </c>
      <c r="F47" s="44" t="s">
        <v>113</v>
      </c>
      <c r="G47" s="86">
        <v>0</v>
      </c>
      <c r="H47" s="47" t="s">
        <v>114</v>
      </c>
      <c r="I47" s="40"/>
    </row>
    <row r="48" spans="1:10" ht="23.1" hidden="1" customHeight="1" thickBot="1">
      <c r="A48" s="156"/>
      <c r="B48" s="95" t="s">
        <v>13</v>
      </c>
      <c r="C48" s="48" t="s">
        <v>172</v>
      </c>
      <c r="D48" s="48" t="s">
        <v>173</v>
      </c>
      <c r="E48" s="126" t="s">
        <v>54</v>
      </c>
      <c r="F48" s="48" t="s">
        <v>101</v>
      </c>
      <c r="G48" s="87">
        <v>0</v>
      </c>
      <c r="H48" s="49" t="s">
        <v>147</v>
      </c>
      <c r="I48" s="11"/>
    </row>
    <row r="49" spans="1:10" ht="23.1" customHeight="1" thickBot="1">
      <c r="B49" s="13"/>
      <c r="C49" s="9"/>
      <c r="D49" s="9"/>
      <c r="E49" s="25"/>
      <c r="F49" s="9"/>
      <c r="G49" s="88"/>
      <c r="H49" s="22"/>
      <c r="I49" s="40"/>
      <c r="J49" s="41"/>
    </row>
    <row r="50" spans="1:10" ht="23.1" customHeight="1">
      <c r="A50" s="157" t="s">
        <v>50</v>
      </c>
      <c r="B50" s="130" t="s">
        <v>4</v>
      </c>
      <c r="C50" s="140" t="s">
        <v>174</v>
      </c>
      <c r="D50" s="140" t="s">
        <v>67</v>
      </c>
      <c r="E50" s="141" t="s">
        <v>54</v>
      </c>
      <c r="F50" s="140" t="s">
        <v>101</v>
      </c>
      <c r="G50" s="142">
        <v>0</v>
      </c>
      <c r="H50" s="143" t="s">
        <v>142</v>
      </c>
      <c r="I50" s="40"/>
      <c r="J50" s="41"/>
    </row>
    <row r="51" spans="1:10" ht="23.1" customHeight="1">
      <c r="A51" s="158"/>
      <c r="B51" s="135" t="s">
        <v>5</v>
      </c>
      <c r="C51" s="144" t="s">
        <v>175</v>
      </c>
      <c r="D51" s="144" t="s">
        <v>176</v>
      </c>
      <c r="E51" s="145" t="s">
        <v>54</v>
      </c>
      <c r="F51" s="144" t="s">
        <v>113</v>
      </c>
      <c r="G51" s="146">
        <v>0</v>
      </c>
      <c r="H51" s="147" t="s">
        <v>114</v>
      </c>
      <c r="I51" s="14"/>
      <c r="J51" s="41"/>
    </row>
    <row r="52" spans="1:10" ht="23.1" customHeight="1">
      <c r="A52" s="158"/>
      <c r="B52" s="135" t="s">
        <v>6</v>
      </c>
      <c r="C52" s="144" t="s">
        <v>70</v>
      </c>
      <c r="D52" s="144" t="s">
        <v>177</v>
      </c>
      <c r="E52" s="145" t="s">
        <v>54</v>
      </c>
      <c r="F52" s="144" t="s">
        <v>178</v>
      </c>
      <c r="G52" s="146">
        <v>0</v>
      </c>
      <c r="H52" s="147" t="s">
        <v>179</v>
      </c>
      <c r="I52" s="14"/>
      <c r="J52" s="41"/>
    </row>
    <row r="53" spans="1:10" ht="23.1" hidden="1" customHeight="1">
      <c r="A53" s="158"/>
      <c r="B53" s="92" t="s">
        <v>6</v>
      </c>
      <c r="C53" s="44" t="s">
        <v>180</v>
      </c>
      <c r="D53" s="44" t="s">
        <v>181</v>
      </c>
      <c r="E53" s="125" t="s">
        <v>54</v>
      </c>
      <c r="F53" s="44" t="s">
        <v>101</v>
      </c>
      <c r="G53" s="86">
        <v>0</v>
      </c>
      <c r="H53" s="47" t="s">
        <v>102</v>
      </c>
      <c r="I53" s="40"/>
    </row>
    <row r="54" spans="1:10" ht="23.1" hidden="1" customHeight="1">
      <c r="A54" s="158"/>
      <c r="B54" s="92" t="s">
        <v>12</v>
      </c>
      <c r="C54" s="44" t="s">
        <v>182</v>
      </c>
      <c r="D54" s="44" t="s">
        <v>183</v>
      </c>
      <c r="E54" s="125" t="s">
        <v>54</v>
      </c>
      <c r="F54" s="44" t="s">
        <v>101</v>
      </c>
      <c r="G54" s="86">
        <v>0</v>
      </c>
      <c r="H54" s="47" t="s">
        <v>102</v>
      </c>
      <c r="I54" s="40"/>
    </row>
    <row r="55" spans="1:10" ht="23.1" hidden="1" customHeight="1" thickBot="1">
      <c r="A55" s="159"/>
      <c r="B55" s="95" t="s">
        <v>13</v>
      </c>
      <c r="C55" s="48" t="s">
        <v>184</v>
      </c>
      <c r="D55" s="48" t="s">
        <v>185</v>
      </c>
      <c r="E55" s="126" t="s">
        <v>54</v>
      </c>
      <c r="F55" s="48" t="s">
        <v>101</v>
      </c>
      <c r="G55" s="87">
        <v>0</v>
      </c>
      <c r="H55" s="49" t="s">
        <v>186</v>
      </c>
      <c r="I55" s="11"/>
    </row>
    <row r="56" spans="1:10" ht="23.1" customHeight="1" thickBot="1">
      <c r="B56" s="51"/>
      <c r="C56" s="52"/>
      <c r="D56" s="52"/>
      <c r="E56" s="53"/>
      <c r="F56" s="52"/>
      <c r="G56" s="97"/>
      <c r="H56" s="54"/>
      <c r="I56" s="40"/>
      <c r="J56" s="41"/>
    </row>
    <row r="57" spans="1:10" ht="23.1" customHeight="1">
      <c r="A57" s="157" t="s">
        <v>51</v>
      </c>
      <c r="B57" s="130" t="s">
        <v>4</v>
      </c>
      <c r="C57" s="140" t="s">
        <v>71</v>
      </c>
      <c r="D57" s="140" t="s">
        <v>72</v>
      </c>
      <c r="E57" s="141" t="s">
        <v>54</v>
      </c>
      <c r="F57" s="140" t="s">
        <v>187</v>
      </c>
      <c r="G57" s="142">
        <v>0</v>
      </c>
      <c r="H57" s="143" t="s">
        <v>142</v>
      </c>
      <c r="I57" s="40"/>
      <c r="J57" s="41"/>
    </row>
    <row r="58" spans="1:10" ht="23.1" customHeight="1">
      <c r="A58" s="158"/>
      <c r="B58" s="135" t="s">
        <v>5</v>
      </c>
      <c r="C58" s="144" t="s">
        <v>188</v>
      </c>
      <c r="D58" s="144" t="s">
        <v>189</v>
      </c>
      <c r="E58" s="145" t="s">
        <v>54</v>
      </c>
      <c r="F58" s="144" t="s">
        <v>78</v>
      </c>
      <c r="G58" s="146">
        <v>0</v>
      </c>
      <c r="H58" s="147" t="s">
        <v>190</v>
      </c>
      <c r="I58" s="14"/>
      <c r="J58" s="41"/>
    </row>
    <row r="59" spans="1:10" ht="23.1" customHeight="1">
      <c r="A59" s="158"/>
      <c r="B59" s="135" t="s">
        <v>6</v>
      </c>
      <c r="C59" s="144" t="s">
        <v>191</v>
      </c>
      <c r="D59" s="144" t="s">
        <v>192</v>
      </c>
      <c r="E59" s="145" t="s">
        <v>54</v>
      </c>
      <c r="F59" s="144" t="s">
        <v>193</v>
      </c>
      <c r="G59" s="146">
        <v>0</v>
      </c>
      <c r="H59" s="147" t="s">
        <v>194</v>
      </c>
      <c r="I59" s="14"/>
      <c r="J59" s="41"/>
    </row>
    <row r="60" spans="1:10" ht="23.1" hidden="1" customHeight="1">
      <c r="A60" s="158"/>
      <c r="B60" s="92" t="s">
        <v>6</v>
      </c>
      <c r="C60" s="44" t="s">
        <v>195</v>
      </c>
      <c r="D60" s="44" t="s">
        <v>196</v>
      </c>
      <c r="E60" s="125" t="s">
        <v>54</v>
      </c>
      <c r="F60" s="44" t="s">
        <v>178</v>
      </c>
      <c r="G60" s="86">
        <v>0</v>
      </c>
      <c r="H60" s="47" t="s">
        <v>179</v>
      </c>
      <c r="I60" s="40"/>
    </row>
    <row r="61" spans="1:10" ht="23.1" hidden="1" customHeight="1">
      <c r="A61" s="158"/>
      <c r="B61" s="92" t="s">
        <v>12</v>
      </c>
      <c r="C61" s="44" t="s">
        <v>76</v>
      </c>
      <c r="D61" s="44" t="s">
        <v>197</v>
      </c>
      <c r="E61" s="125" t="s">
        <v>54</v>
      </c>
      <c r="F61" s="44" t="s">
        <v>109</v>
      </c>
      <c r="G61" s="86">
        <v>0</v>
      </c>
      <c r="H61" s="47" t="s">
        <v>127</v>
      </c>
      <c r="I61" s="40"/>
    </row>
    <row r="62" spans="1:10" ht="23.1" hidden="1" customHeight="1" thickBot="1">
      <c r="A62" s="159"/>
      <c r="B62" s="95" t="s">
        <v>13</v>
      </c>
      <c r="C62" s="48" t="s">
        <v>73</v>
      </c>
      <c r="D62" s="48" t="s">
        <v>74</v>
      </c>
      <c r="E62" s="126" t="s">
        <v>54</v>
      </c>
      <c r="F62" s="48" t="s">
        <v>75</v>
      </c>
      <c r="G62" s="87">
        <v>0</v>
      </c>
      <c r="H62" s="49" t="s">
        <v>61</v>
      </c>
      <c r="I62" s="11"/>
    </row>
    <row r="63" spans="1:10" ht="23.1" customHeight="1" thickBot="1">
      <c r="B63" s="13"/>
      <c r="C63" s="9"/>
      <c r="D63" s="9"/>
      <c r="E63" s="25"/>
      <c r="F63" s="9"/>
      <c r="G63" s="9"/>
      <c r="H63" s="22"/>
      <c r="I63" s="40"/>
      <c r="J63" s="41"/>
    </row>
    <row r="64" spans="1:10" ht="23.1" customHeight="1">
      <c r="A64" s="154" t="s">
        <v>52</v>
      </c>
      <c r="B64" s="130" t="s">
        <v>4</v>
      </c>
      <c r="C64" s="140" t="s">
        <v>198</v>
      </c>
      <c r="D64" s="140" t="s">
        <v>199</v>
      </c>
      <c r="E64" s="141" t="s">
        <v>54</v>
      </c>
      <c r="F64" s="140" t="s">
        <v>101</v>
      </c>
      <c r="G64" s="142">
        <v>0</v>
      </c>
      <c r="H64" s="143" t="s">
        <v>147</v>
      </c>
      <c r="I64" s="40"/>
      <c r="J64" s="41"/>
    </row>
    <row r="65" spans="1:10" ht="23.1" customHeight="1">
      <c r="A65" s="155"/>
      <c r="B65" s="135" t="s">
        <v>5</v>
      </c>
      <c r="C65" s="144" t="s">
        <v>200</v>
      </c>
      <c r="D65" s="144" t="s">
        <v>177</v>
      </c>
      <c r="E65" s="145" t="s">
        <v>54</v>
      </c>
      <c r="F65" s="144" t="s">
        <v>77</v>
      </c>
      <c r="G65" s="146">
        <v>0</v>
      </c>
      <c r="H65" s="147" t="s">
        <v>201</v>
      </c>
      <c r="I65" s="14"/>
      <c r="J65" s="41"/>
    </row>
    <row r="66" spans="1:10" ht="23.1" customHeight="1">
      <c r="A66" s="155"/>
      <c r="B66" s="135" t="s">
        <v>6</v>
      </c>
      <c r="C66" s="144" t="s">
        <v>202</v>
      </c>
      <c r="D66" s="144" t="s">
        <v>203</v>
      </c>
      <c r="E66" s="145" t="s">
        <v>54</v>
      </c>
      <c r="F66" s="144" t="s">
        <v>60</v>
      </c>
      <c r="G66" s="146">
        <v>0</v>
      </c>
      <c r="H66" s="147" t="s">
        <v>61</v>
      </c>
      <c r="I66" s="14"/>
      <c r="J66" s="41"/>
    </row>
    <row r="67" spans="1:10" ht="23.1" hidden="1" customHeight="1">
      <c r="A67" s="155"/>
      <c r="B67" s="92" t="s">
        <v>6</v>
      </c>
      <c r="C67" s="44" t="s">
        <v>204</v>
      </c>
      <c r="D67" s="44" t="s">
        <v>205</v>
      </c>
      <c r="E67" s="125" t="s">
        <v>54</v>
      </c>
      <c r="F67" s="44" t="s">
        <v>105</v>
      </c>
      <c r="G67" s="86">
        <v>0</v>
      </c>
      <c r="H67" s="47" t="s">
        <v>206</v>
      </c>
      <c r="I67" s="40"/>
    </row>
    <row r="68" spans="1:10" ht="23.1" hidden="1" customHeight="1">
      <c r="A68" s="155"/>
      <c r="B68" s="92" t="s">
        <v>12</v>
      </c>
      <c r="C68" s="44" t="s">
        <v>207</v>
      </c>
      <c r="D68" s="44" t="s">
        <v>208</v>
      </c>
      <c r="E68" s="125" t="s">
        <v>54</v>
      </c>
      <c r="F68" s="44" t="s">
        <v>209</v>
      </c>
      <c r="G68" s="86">
        <v>0</v>
      </c>
      <c r="H68" s="47" t="s">
        <v>210</v>
      </c>
      <c r="I68" s="40"/>
    </row>
    <row r="69" spans="1:10" ht="23.1" hidden="1" customHeight="1" thickBot="1">
      <c r="A69" s="156"/>
      <c r="B69" s="95" t="s">
        <v>13</v>
      </c>
      <c r="C69" s="48" t="s">
        <v>211</v>
      </c>
      <c r="D69" s="48" t="s">
        <v>212</v>
      </c>
      <c r="E69" s="126" t="s">
        <v>54</v>
      </c>
      <c r="F69" s="48" t="s">
        <v>213</v>
      </c>
      <c r="G69" s="87">
        <v>0</v>
      </c>
      <c r="H69" s="49" t="s">
        <v>214</v>
      </c>
      <c r="I69" s="11"/>
    </row>
    <row r="70" spans="1:10" ht="23.1" customHeight="1" thickBot="1">
      <c r="A70" s="1"/>
      <c r="B70" s="50"/>
      <c r="C70" s="10"/>
      <c r="D70" s="10"/>
      <c r="E70" s="26"/>
      <c r="F70" s="10"/>
      <c r="G70" s="98"/>
      <c r="H70" s="21"/>
      <c r="I70" s="40"/>
      <c r="J70" s="41"/>
    </row>
    <row r="71" spans="1:10" ht="23.1" customHeight="1">
      <c r="A71" s="157" t="s">
        <v>53</v>
      </c>
      <c r="B71" s="130" t="s">
        <v>4</v>
      </c>
      <c r="C71" s="131" t="s">
        <v>215</v>
      </c>
      <c r="D71" s="131" t="s">
        <v>216</v>
      </c>
      <c r="E71" s="132" t="s">
        <v>54</v>
      </c>
      <c r="F71" s="131" t="s">
        <v>94</v>
      </c>
      <c r="G71" s="133">
        <v>0</v>
      </c>
      <c r="H71" s="134" t="s">
        <v>217</v>
      </c>
      <c r="I71" s="40"/>
      <c r="J71" s="41"/>
    </row>
    <row r="72" spans="1:10" ht="23.1" customHeight="1">
      <c r="A72" s="158"/>
      <c r="B72" s="135" t="s">
        <v>5</v>
      </c>
      <c r="C72" s="136" t="s">
        <v>218</v>
      </c>
      <c r="D72" s="136" t="s">
        <v>219</v>
      </c>
      <c r="E72" s="137" t="s">
        <v>54</v>
      </c>
      <c r="F72" s="136" t="s">
        <v>220</v>
      </c>
      <c r="G72" s="138">
        <v>0</v>
      </c>
      <c r="H72" s="139" t="s">
        <v>221</v>
      </c>
      <c r="I72" s="14"/>
      <c r="J72" s="41"/>
    </row>
    <row r="73" spans="1:10" ht="23.1" customHeight="1" thickBot="1">
      <c r="A73" s="158"/>
      <c r="B73" s="135" t="s">
        <v>6</v>
      </c>
      <c r="C73" s="136" t="s">
        <v>222</v>
      </c>
      <c r="D73" s="136" t="s">
        <v>223</v>
      </c>
      <c r="E73" s="137" t="s">
        <v>54</v>
      </c>
      <c r="F73" s="136" t="s">
        <v>224</v>
      </c>
      <c r="G73" s="138">
        <v>0</v>
      </c>
      <c r="H73" s="139" t="s">
        <v>225</v>
      </c>
      <c r="I73" s="14"/>
      <c r="J73" s="41"/>
    </row>
    <row r="74" spans="1:10" ht="23.1" hidden="1" customHeight="1">
      <c r="A74" s="158"/>
      <c r="B74" s="92" t="s">
        <v>6</v>
      </c>
      <c r="C74" s="55" t="s">
        <v>80</v>
      </c>
      <c r="D74" s="55" t="s">
        <v>226</v>
      </c>
      <c r="E74" s="127" t="s">
        <v>54</v>
      </c>
      <c r="F74" s="55" t="s">
        <v>68</v>
      </c>
      <c r="G74" s="99">
        <v>0</v>
      </c>
      <c r="H74" s="58" t="s">
        <v>81</v>
      </c>
      <c r="I74" s="40"/>
    </row>
    <row r="75" spans="1:10" ht="23.1" hidden="1" customHeight="1">
      <c r="A75" s="158"/>
      <c r="B75" s="92" t="s">
        <v>12</v>
      </c>
      <c r="C75" s="55" t="s">
        <v>227</v>
      </c>
      <c r="D75" s="55" t="s">
        <v>228</v>
      </c>
      <c r="E75" s="127" t="s">
        <v>54</v>
      </c>
      <c r="F75" s="55" t="s">
        <v>60</v>
      </c>
      <c r="G75" s="99">
        <v>0</v>
      </c>
      <c r="H75" s="58" t="s">
        <v>61</v>
      </c>
      <c r="I75" s="40"/>
    </row>
    <row r="76" spans="1:10" ht="23.1" hidden="1" customHeight="1" thickBot="1">
      <c r="A76" s="159"/>
      <c r="B76" s="95" t="s">
        <v>13</v>
      </c>
      <c r="C76" s="59" t="s">
        <v>229</v>
      </c>
      <c r="D76" s="59" t="s">
        <v>230</v>
      </c>
      <c r="E76" s="128" t="s">
        <v>54</v>
      </c>
      <c r="F76" s="59" t="s">
        <v>101</v>
      </c>
      <c r="G76" s="101">
        <v>0</v>
      </c>
      <c r="H76" s="60" t="s">
        <v>147</v>
      </c>
      <c r="I76" s="11"/>
    </row>
    <row r="77" spans="1:10" ht="16.2" customHeight="1" thickBot="1">
      <c r="B77" s="12"/>
      <c r="C77" s="3"/>
      <c r="D77" s="4"/>
      <c r="E77" s="4"/>
      <c r="F77" s="5"/>
      <c r="G77" s="5"/>
      <c r="H77" s="3"/>
      <c r="I77" s="102">
        <f>[3]Ит.пр!I6</f>
        <v>0</v>
      </c>
      <c r="J77" s="91"/>
    </row>
    <row r="78" spans="1:10" ht="23.1" customHeight="1">
      <c r="A78" s="157" t="s">
        <v>82</v>
      </c>
      <c r="B78" s="130" t="s">
        <v>4</v>
      </c>
      <c r="C78" s="131" t="s">
        <v>231</v>
      </c>
      <c r="D78" s="131" t="s">
        <v>232</v>
      </c>
      <c r="E78" s="132" t="s">
        <v>54</v>
      </c>
      <c r="F78" s="131" t="s">
        <v>101</v>
      </c>
      <c r="G78" s="133">
        <v>0</v>
      </c>
      <c r="H78" s="134" t="s">
        <v>142</v>
      </c>
      <c r="I78" s="102">
        <f>[3]Ит.пр!I8</f>
        <v>0</v>
      </c>
      <c r="J78" s="91"/>
    </row>
    <row r="79" spans="1:10" ht="23.1" customHeight="1">
      <c r="A79" s="158"/>
      <c r="B79" s="135" t="s">
        <v>5</v>
      </c>
      <c r="C79" s="136" t="s">
        <v>84</v>
      </c>
      <c r="D79" s="136" t="s">
        <v>233</v>
      </c>
      <c r="E79" s="137" t="s">
        <v>54</v>
      </c>
      <c r="F79" s="136" t="s">
        <v>101</v>
      </c>
      <c r="G79" s="138">
        <v>0</v>
      </c>
      <c r="H79" s="139" t="s">
        <v>102</v>
      </c>
      <c r="I79" s="14"/>
      <c r="J79" s="41"/>
    </row>
    <row r="80" spans="1:10" ht="23.1" customHeight="1">
      <c r="A80" s="158"/>
      <c r="B80" s="135" t="s">
        <v>6</v>
      </c>
      <c r="C80" s="136" t="s">
        <v>234</v>
      </c>
      <c r="D80" s="136" t="s">
        <v>235</v>
      </c>
      <c r="E80" s="137" t="s">
        <v>54</v>
      </c>
      <c r="F80" s="136" t="s">
        <v>101</v>
      </c>
      <c r="G80" s="138">
        <v>0</v>
      </c>
      <c r="H80" s="139" t="s">
        <v>236</v>
      </c>
      <c r="I80" s="14"/>
      <c r="J80" s="41"/>
    </row>
    <row r="81" spans="1:19" ht="26.4" hidden="1" customHeight="1">
      <c r="A81" s="158"/>
      <c r="B81" s="92" t="s">
        <v>6</v>
      </c>
      <c r="C81" s="55" t="s">
        <v>237</v>
      </c>
      <c r="D81" s="55" t="s">
        <v>238</v>
      </c>
      <c r="E81" s="127" t="s">
        <v>54</v>
      </c>
      <c r="F81" s="55" t="s">
        <v>101</v>
      </c>
      <c r="G81" s="99">
        <v>0</v>
      </c>
      <c r="H81" s="58" t="s">
        <v>102</v>
      </c>
      <c r="I81" s="40"/>
    </row>
    <row r="82" spans="1:19" ht="23.1" hidden="1" customHeight="1">
      <c r="A82" s="158"/>
      <c r="B82" s="92" t="s">
        <v>12</v>
      </c>
      <c r="C82" s="55" t="s">
        <v>239</v>
      </c>
      <c r="D82" s="55" t="s">
        <v>240</v>
      </c>
      <c r="E82" s="127" t="s">
        <v>54</v>
      </c>
      <c r="F82" s="55" t="s">
        <v>87</v>
      </c>
      <c r="G82" s="99">
        <v>0</v>
      </c>
      <c r="H82" s="58" t="s">
        <v>79</v>
      </c>
      <c r="I82" s="40"/>
    </row>
    <row r="83" spans="1:19" ht="30" hidden="1" customHeight="1" thickBot="1">
      <c r="A83" s="159"/>
      <c r="B83" s="95" t="s">
        <v>13</v>
      </c>
      <c r="C83" s="59" t="s">
        <v>241</v>
      </c>
      <c r="D83" s="59" t="s">
        <v>242</v>
      </c>
      <c r="E83" s="128" t="s">
        <v>54</v>
      </c>
      <c r="F83" s="59" t="s">
        <v>101</v>
      </c>
      <c r="G83" s="101">
        <v>0</v>
      </c>
      <c r="H83" s="60" t="s">
        <v>102</v>
      </c>
    </row>
    <row r="84" spans="1:19" ht="37.5" customHeight="1">
      <c r="C84" s="24" t="str">
        <f>[1]реквизиты!$A$6</f>
        <v>Гл. судья, судья ВК</v>
      </c>
      <c r="D84" s="6"/>
      <c r="E84" s="6"/>
      <c r="F84" s="27"/>
      <c r="G84" s="24" t="str">
        <f>[1]реквизиты!$G$6</f>
        <v>А.С.Тимошин</v>
      </c>
      <c r="J84" s="1"/>
    </row>
    <row r="85" spans="1:19" ht="22.5" customHeight="1">
      <c r="C85" s="24"/>
      <c r="D85" s="7"/>
      <c r="E85" s="7"/>
      <c r="F85" s="28"/>
      <c r="G85" s="23" t="str">
        <f>[1]реквизиты!$G$7</f>
        <v>/г.Рыбинск/</v>
      </c>
    </row>
    <row r="86" spans="1:19" ht="31.5" customHeight="1">
      <c r="C86" s="24" t="str">
        <f>[1]реквизиты!$A$8</f>
        <v>Гл. секретарь, судья ВК</v>
      </c>
      <c r="D86" s="7"/>
      <c r="E86" s="7"/>
      <c r="F86" s="28"/>
      <c r="G86" s="24" t="str">
        <f>[1]реквизиты!$G$8</f>
        <v>А.Н.Шелепин</v>
      </c>
    </row>
    <row r="87" spans="1:19" ht="24.75" customHeight="1">
      <c r="D87" s="1"/>
      <c r="E87"/>
      <c r="F87" s="29"/>
      <c r="G87" t="str">
        <f>[1]реквизиты!$G$9</f>
        <v>/г.Рыбинск/</v>
      </c>
    </row>
    <row r="88" spans="1:19" ht="12" customHeight="1">
      <c r="B88" s="24"/>
      <c r="C88" s="6"/>
      <c r="D88" s="6"/>
      <c r="E88" s="27"/>
      <c r="F88" s="24"/>
    </row>
    <row r="89" spans="1:19" ht="15.6">
      <c r="B89" s="24"/>
      <c r="C89" s="7"/>
      <c r="D89" s="7"/>
      <c r="E89" s="28"/>
      <c r="F89" s="23"/>
    </row>
    <row r="90" spans="1:19" ht="15.6">
      <c r="B90" s="24"/>
      <c r="C90" s="7"/>
      <c r="D90" s="7"/>
      <c r="E90" s="28"/>
      <c r="F90" s="24"/>
    </row>
    <row r="91" spans="1:19">
      <c r="C91" s="1"/>
    </row>
    <row r="93" spans="1:19">
      <c r="S93" t="s">
        <v>11</v>
      </c>
    </row>
  </sheetData>
  <mergeCells count="32">
    <mergeCell ref="A78:A83"/>
    <mergeCell ref="I18:I19"/>
    <mergeCell ref="A1:I1"/>
    <mergeCell ref="A2:I2"/>
    <mergeCell ref="A3:I3"/>
    <mergeCell ref="A4:I4"/>
    <mergeCell ref="H6:H7"/>
    <mergeCell ref="I6:I7"/>
    <mergeCell ref="I8:I9"/>
    <mergeCell ref="I12:I13"/>
    <mergeCell ref="I10:I11"/>
    <mergeCell ref="A22:A27"/>
    <mergeCell ref="A29:A34"/>
    <mergeCell ref="A15:A20"/>
    <mergeCell ref="B6:B7"/>
    <mergeCell ref="D6:D7"/>
    <mergeCell ref="A36:A41"/>
    <mergeCell ref="A71:A76"/>
    <mergeCell ref="A43:A48"/>
    <mergeCell ref="A50:A55"/>
    <mergeCell ref="A57:A62"/>
    <mergeCell ref="A64:A69"/>
    <mergeCell ref="J14:J15"/>
    <mergeCell ref="A5:I5"/>
    <mergeCell ref="G6:G7"/>
    <mergeCell ref="J8:J9"/>
    <mergeCell ref="J10:J11"/>
    <mergeCell ref="J12:J13"/>
    <mergeCell ref="F6:F7"/>
    <mergeCell ref="E6:E7"/>
    <mergeCell ref="C6:C7"/>
    <mergeCell ref="A8:A13"/>
  </mergeCells>
  <phoneticPr fontId="0" type="noConversion"/>
  <conditionalFormatting sqref="G21 G28 G35 G42 G49 G56 G63 G70">
    <cfRule type="cellIs" dxfId="1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76" pageOrder="overThenDown" orientation="portrait" copies="2" r:id="rId1"/>
  <headerFooter alignWithMargins="0"/>
  <rowBreaks count="1" manualBreakCount="1">
    <brk id="87" max="8" man="1"/>
  </rowBreaks>
  <colBreaks count="2" manualBreakCount="2">
    <brk id="13" max="1048575" man="1"/>
    <brk id="14" max="1048575" man="1"/>
  </colBreaks>
  <ignoredErrors>
    <ignoredError sqref="B8:B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3"/>
  <sheetViews>
    <sheetView zoomScaleNormal="100" workbookViewId="0">
      <selection activeCell="K71" sqref="K71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9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61" t="s">
        <v>7</v>
      </c>
      <c r="B1" s="161"/>
      <c r="C1" s="161"/>
      <c r="D1" s="161"/>
      <c r="E1" s="161"/>
      <c r="F1" s="161"/>
      <c r="G1" s="161"/>
      <c r="H1" s="161"/>
      <c r="I1" s="161"/>
    </row>
    <row r="2" spans="1:10" ht="24" customHeight="1">
      <c r="A2" s="149" t="s">
        <v>30</v>
      </c>
      <c r="B2" s="149"/>
      <c r="C2" s="149"/>
      <c r="D2" s="149"/>
      <c r="E2" s="149"/>
      <c r="F2" s="149"/>
      <c r="G2" s="149"/>
      <c r="H2" s="149"/>
      <c r="I2" s="149"/>
    </row>
    <row r="3" spans="1:10" ht="40.5" customHeight="1">
      <c r="A3" s="162" t="str">
        <f>[1]реквизиты!$A$2</f>
        <v>Первенство Уральского федерального округа по самбо среди юношей и девушек 17-18 лет (сезон 2019-2020г.г.).</v>
      </c>
      <c r="B3" s="162"/>
      <c r="C3" s="162"/>
      <c r="D3" s="162"/>
      <c r="E3" s="162"/>
      <c r="F3" s="162"/>
      <c r="G3" s="162"/>
      <c r="H3" s="162"/>
      <c r="I3" s="162"/>
    </row>
    <row r="4" spans="1:10" ht="16.5" customHeight="1" thickBot="1">
      <c r="A4" s="149" t="str">
        <f>[1]реквизиты!$A$3</f>
        <v xml:space="preserve">12-14 декабря 2019г.                                              г.Екатеринбург </v>
      </c>
      <c r="B4" s="149"/>
      <c r="C4" s="149"/>
      <c r="D4" s="149"/>
      <c r="E4" s="149"/>
      <c r="F4" s="149"/>
      <c r="G4" s="149"/>
      <c r="H4" s="149"/>
      <c r="I4" s="149"/>
    </row>
    <row r="5" spans="1:10" ht="3.75" hidden="1" customHeight="1" thickBot="1">
      <c r="A5" s="149"/>
      <c r="B5" s="149"/>
      <c r="C5" s="149"/>
      <c r="D5" s="149"/>
      <c r="E5" s="149"/>
      <c r="F5" s="149"/>
      <c r="G5" s="149"/>
      <c r="H5" s="149"/>
      <c r="I5" s="149"/>
    </row>
    <row r="6" spans="1:10" ht="11.1" customHeight="1">
      <c r="B6" s="168" t="s">
        <v>0</v>
      </c>
      <c r="C6" s="152" t="s">
        <v>1</v>
      </c>
      <c r="D6" s="152" t="s">
        <v>2</v>
      </c>
      <c r="E6" s="152" t="s">
        <v>16</v>
      </c>
      <c r="F6" s="152" t="s">
        <v>17</v>
      </c>
      <c r="G6" s="150"/>
      <c r="H6" s="163" t="s">
        <v>3</v>
      </c>
      <c r="I6" s="165"/>
    </row>
    <row r="7" spans="1:10" ht="13.5" customHeight="1" thickBot="1">
      <c r="B7" s="169"/>
      <c r="C7" s="153"/>
      <c r="D7" s="153"/>
      <c r="E7" s="153"/>
      <c r="F7" s="153"/>
      <c r="G7" s="151"/>
      <c r="H7" s="164"/>
      <c r="I7" s="165"/>
    </row>
    <row r="8" spans="1:10" ht="23.1" customHeight="1">
      <c r="A8" s="170" t="s">
        <v>9</v>
      </c>
      <c r="B8" s="80" t="s">
        <v>4</v>
      </c>
      <c r="C8" s="45" t="str">
        <f>[2]ит.пр!C6</f>
        <v>Степанов Дмитрий Леонидович</v>
      </c>
      <c r="D8" s="45" t="str">
        <f>[2]ит.пр!D6</f>
        <v>17.08.2004, 1сп</v>
      </c>
      <c r="E8" s="45" t="str">
        <f>[2]ит.пр!E6</f>
        <v>УФО</v>
      </c>
      <c r="F8" s="45" t="str">
        <f>[2]ит.пр!F6</f>
        <v>Свердловская, Екатеринбург, СШ №8</v>
      </c>
      <c r="G8" s="85">
        <f>[2]ит.пр!G6</f>
        <v>0</v>
      </c>
      <c r="H8" s="46" t="str">
        <f>[2]ит.пр!H6</f>
        <v>Юсупов А.Б., Рыбин Р.В.</v>
      </c>
      <c r="I8" s="166"/>
      <c r="J8" s="148"/>
    </row>
    <row r="9" spans="1:10" ht="23.1" customHeight="1" thickBot="1">
      <c r="A9" s="171"/>
      <c r="B9" s="113" t="s">
        <v>5</v>
      </c>
      <c r="C9" s="48" t="str">
        <f>[2]ит.пр!C7</f>
        <v>Саргсян Ваграм Ростомович</v>
      </c>
      <c r="D9" s="48" t="str">
        <f>[2]ит.пр!D7</f>
        <v>23.01.2004, 1сп</v>
      </c>
      <c r="E9" s="48" t="str">
        <f>[2]ит.пр!E7</f>
        <v>УФО</v>
      </c>
      <c r="F9" s="48" t="str">
        <f>[2]ит.пр!F7</f>
        <v>Свердловская, В. Пышма, СШ "Лидер"</v>
      </c>
      <c r="G9" s="87">
        <f>[2]ит.пр!G7</f>
        <v>0</v>
      </c>
      <c r="H9" s="49" t="str">
        <f>[2]ит.пр!H7</f>
        <v>Толмачев А.П.</v>
      </c>
      <c r="I9" s="166"/>
      <c r="J9" s="148"/>
    </row>
    <row r="10" spans="1:10" ht="23.1" hidden="1" customHeight="1">
      <c r="A10" s="63"/>
      <c r="B10" s="112" t="s">
        <v>6</v>
      </c>
      <c r="C10" s="61" t="str">
        <f>[2]ит.пр!C8</f>
        <v>Трапезников Павел Сергеевич</v>
      </c>
      <c r="D10" s="61" t="str">
        <f>[2]ит.пр!D8</f>
        <v>26.04.2003, КМС</v>
      </c>
      <c r="E10" s="61" t="str">
        <f>[2]ит.пр!E8</f>
        <v>УФО</v>
      </c>
      <c r="F10" s="61" t="str">
        <f>[2]ит.пр!F8</f>
        <v>Свердловская, В. Пышма,  КС "УГМК", УОР</v>
      </c>
      <c r="G10" s="103">
        <f>[2]ит.пр!G8</f>
        <v>0</v>
      </c>
      <c r="H10" s="62" t="str">
        <f>[2]ит.пр!H8</f>
        <v>Суханов М.И., Задорин С.В.</v>
      </c>
      <c r="I10" s="166"/>
      <c r="J10" s="148"/>
    </row>
    <row r="11" spans="1:10" ht="23.1" hidden="1" customHeight="1">
      <c r="A11" s="63"/>
      <c r="B11" s="83" t="s">
        <v>6</v>
      </c>
      <c r="C11" s="44" t="str">
        <f>[2]ит.пр!C9</f>
        <v>МАЛЬГИН Данил Сергеевич</v>
      </c>
      <c r="D11" s="44" t="str">
        <f>[2]ит.пр!D9</f>
        <v>15.11.2002, 2сп</v>
      </c>
      <c r="E11" s="44" t="str">
        <f>[2]ит.пр!E9</f>
        <v>УФО</v>
      </c>
      <c r="F11" s="44" t="str">
        <f>[2]ит.пр!F9</f>
        <v>Свердловская, Ирбит</v>
      </c>
      <c r="G11" s="86">
        <f>[2]ит.пр!G9</f>
        <v>0</v>
      </c>
      <c r="H11" s="47" t="str">
        <f>[2]ит.пр!H9</f>
        <v>Бердников ФВ, Двиинских ДА</v>
      </c>
      <c r="I11" s="166"/>
      <c r="J11" s="148"/>
    </row>
    <row r="12" spans="1:10" ht="23.1" hidden="1" customHeight="1">
      <c r="A12" s="63"/>
      <c r="B12" s="83" t="s">
        <v>12</v>
      </c>
      <c r="C12" s="44" t="str">
        <f>[2]ит.пр!C10</f>
        <v>Ахмедов Абдулла Рахмонилиевич</v>
      </c>
      <c r="D12" s="44" t="str">
        <f>[2]ит.пр!D10</f>
        <v>30.03.2004, 1сп</v>
      </c>
      <c r="E12" s="44" t="str">
        <f>[2]ит.пр!E10</f>
        <v>УФО</v>
      </c>
      <c r="F12" s="44" t="str">
        <f>[2]ит.пр!F10</f>
        <v>Свердловская, Екатеринбург</v>
      </c>
      <c r="G12" s="86">
        <f>[2]ит.пр!G10</f>
        <v>0</v>
      </c>
      <c r="H12" s="47" t="str">
        <f>[2]ит.пр!H10</f>
        <v>Селянина ОВ, Федосеев МЕ</v>
      </c>
      <c r="I12" s="167"/>
      <c r="J12" s="148"/>
    </row>
    <row r="13" spans="1:10" ht="23.1" hidden="1" customHeight="1" thickBot="1">
      <c r="A13" s="64"/>
      <c r="B13" s="84" t="s">
        <v>12</v>
      </c>
      <c r="C13" s="48" t="str">
        <f>[2]ит.пр!C11</f>
        <v>САЛЬНИКОВ Данила Андреевич</v>
      </c>
      <c r="D13" s="48" t="str">
        <f>[2]ит.пр!D11</f>
        <v>15.04.2004, 1сп</v>
      </c>
      <c r="E13" s="48" t="str">
        <f>[2]ит.пр!E11</f>
        <v>УФО</v>
      </c>
      <c r="F13" s="48" t="str">
        <f>[2]ит.пр!F11</f>
        <v>Челябинская,</v>
      </c>
      <c r="G13" s="87">
        <f>[2]ит.пр!G11</f>
        <v>0</v>
      </c>
      <c r="H13" s="49" t="str">
        <f>[2]ит.пр!H11</f>
        <v>Абдурахманов И.А.</v>
      </c>
      <c r="I13" s="167"/>
      <c r="J13" s="148"/>
    </row>
    <row r="14" spans="1:10" ht="20.100000000000001" customHeight="1" thickBot="1">
      <c r="B14" s="8"/>
      <c r="C14" s="9"/>
      <c r="D14" s="9"/>
      <c r="E14" s="25"/>
      <c r="F14" s="9"/>
      <c r="G14" s="88"/>
      <c r="H14" s="9"/>
      <c r="I14" s="94"/>
      <c r="J14" s="148"/>
    </row>
    <row r="15" spans="1:10" ht="23.1" customHeight="1">
      <c r="A15" s="170" t="s">
        <v>10</v>
      </c>
      <c r="B15" s="42" t="s">
        <v>4</v>
      </c>
      <c r="C15" s="45" t="str">
        <f>[4]ит.пр!C6</f>
        <v>Сорокин Герман Валентинович</v>
      </c>
      <c r="D15" s="45" t="str">
        <f>[4]ит.пр!D6</f>
        <v>15.05.2003, 1сп</v>
      </c>
      <c r="E15" s="45" t="str">
        <f>[4]ит.пр!E6</f>
        <v>УФО</v>
      </c>
      <c r="F15" s="45" t="str">
        <f>[4]ит.пр!F6</f>
        <v>Свердловская, Екатеринбург, УОР</v>
      </c>
      <c r="G15" s="85">
        <f>[4]ит.пр!G6</f>
        <v>0</v>
      </c>
      <c r="H15" s="46" t="str">
        <f>[4]ит.пр!H6</f>
        <v>Суханов М.И.</v>
      </c>
      <c r="I15" s="94"/>
      <c r="J15" s="148"/>
    </row>
    <row r="16" spans="1:10" ht="23.1" customHeight="1" thickBot="1">
      <c r="A16" s="171"/>
      <c r="B16" s="95" t="s">
        <v>5</v>
      </c>
      <c r="C16" s="48" t="str">
        <f>[4]ит.пр!C7</f>
        <v xml:space="preserve">Лаба Павел Сергеевич </v>
      </c>
      <c r="D16" s="48" t="str">
        <f>[4]ит.пр!D7</f>
        <v>14.03.2003, 1сп</v>
      </c>
      <c r="E16" s="48" t="str">
        <f>[4]ит.пр!E7</f>
        <v>УФО</v>
      </c>
      <c r="F16" s="48" t="str">
        <f>[4]ит.пр!F7</f>
        <v>Челябинская, Увельский</v>
      </c>
      <c r="G16" s="87">
        <f>[4]ит.пр!G7</f>
        <v>0</v>
      </c>
      <c r="H16" s="49" t="str">
        <f>[4]ит.пр!H7</f>
        <v>Абдурахманов И.А. Симонов В.С.</v>
      </c>
      <c r="I16" s="94"/>
    </row>
    <row r="17" spans="1:16" ht="23.1" hidden="1" customHeight="1">
      <c r="A17" s="63"/>
      <c r="B17" s="93" t="s">
        <v>6</v>
      </c>
      <c r="C17" s="61" t="str">
        <f>[4]ит.пр!C8</f>
        <v>МИХРАЛИЕВ Шахабудин Такабудинович</v>
      </c>
      <c r="D17" s="61" t="str">
        <f>[4]ит.пр!D8</f>
        <v>17.08.02, КМС</v>
      </c>
      <c r="E17" s="61" t="str">
        <f>[4]ит.пр!E8</f>
        <v>УФО</v>
      </c>
      <c r="F17" s="61" t="str">
        <f>[4]ит.пр!F8</f>
        <v>ХМАО-Югра, Радужный</v>
      </c>
      <c r="G17" s="103">
        <f>[4]ит.пр!G8</f>
        <v>0</v>
      </c>
      <c r="H17" s="62" t="str">
        <f>[4]ит.пр!H8</f>
        <v>Бабаев Г.Ш.</v>
      </c>
      <c r="I17" s="94"/>
    </row>
    <row r="18" spans="1:16" ht="23.1" hidden="1" customHeight="1">
      <c r="A18" s="63"/>
      <c r="B18" s="92" t="s">
        <v>6</v>
      </c>
      <c r="C18" s="44" t="str">
        <f>[4]ит.пр!C9</f>
        <v>Исрафилов Артур Сергеевич</v>
      </c>
      <c r="D18" s="44" t="str">
        <f>[4]ит.пр!D9</f>
        <v>09.08.2003, 1сп</v>
      </c>
      <c r="E18" s="44" t="str">
        <f>[4]ит.пр!E9</f>
        <v>УФО</v>
      </c>
      <c r="F18" s="44" t="str">
        <f>[4]ит.пр!F9</f>
        <v>Свердловская, Екатеринбург, СШ №8</v>
      </c>
      <c r="G18" s="86">
        <f>[4]ит.пр!G9</f>
        <v>0</v>
      </c>
      <c r="H18" s="47" t="str">
        <f>[4]ит.пр!H9</f>
        <v>Юсупов А.Б., Рыбин Р.В.</v>
      </c>
      <c r="I18" s="167"/>
    </row>
    <row r="19" spans="1:16" ht="23.1" hidden="1" customHeight="1">
      <c r="A19" s="63"/>
      <c r="B19" s="92" t="s">
        <v>12</v>
      </c>
      <c r="C19" s="44" t="str">
        <f>[4]ит.пр!C10</f>
        <v>Алескеров Давид Джамшидович</v>
      </c>
      <c r="D19" s="44" t="str">
        <f>[4]ит.пр!D10</f>
        <v>04.04.2002, КМС</v>
      </c>
      <c r="E19" s="44" t="str">
        <f>[4]ит.пр!E10</f>
        <v>УФО</v>
      </c>
      <c r="F19" s="44" t="str">
        <f>[4]ит.пр!F10</f>
        <v>Челябинская, Аргаяш</v>
      </c>
      <c r="G19" s="86">
        <f>[4]ит.пр!G10</f>
        <v>0</v>
      </c>
      <c r="H19" s="47" t="str">
        <f>[4]ит.пр!H10</f>
        <v>Хафизов Р.А.</v>
      </c>
      <c r="I19" s="167"/>
    </row>
    <row r="20" spans="1:16" ht="23.1" hidden="1" customHeight="1" thickBot="1">
      <c r="A20" s="64"/>
      <c r="B20" s="95" t="s">
        <v>12</v>
      </c>
      <c r="C20" s="48" t="str">
        <f>[4]ит.пр!C11</f>
        <v>ПЕШХОЕВ ЗЕЛЕМХАН Вахаевич</v>
      </c>
      <c r="D20" s="48" t="str">
        <f>[4]ит.пр!D11</f>
        <v>02.06.2003, КМС</v>
      </c>
      <c r="E20" s="48" t="str">
        <f>[4]ит.пр!E11</f>
        <v>УФО</v>
      </c>
      <c r="F20" s="48" t="str">
        <f>[4]ит.пр!F11</f>
        <v>ЯНАО, Муравленко</v>
      </c>
      <c r="G20" s="87">
        <f>[4]ит.пр!G11</f>
        <v>0</v>
      </c>
      <c r="H20" s="49" t="str">
        <f>[4]ит.пр!H11</f>
        <v>Репушко Д.А.</v>
      </c>
      <c r="I20" s="11"/>
    </row>
    <row r="21" spans="1:16" ht="20.100000000000001" customHeight="1" thickBot="1">
      <c r="B21" s="13"/>
      <c r="C21" s="9"/>
      <c r="D21" s="9"/>
      <c r="E21" s="25"/>
      <c r="F21" s="9"/>
      <c r="G21" s="9"/>
      <c r="H21" s="9"/>
      <c r="I21" s="94"/>
      <c r="J21" s="90"/>
    </row>
    <row r="22" spans="1:16" ht="23.1" customHeight="1">
      <c r="A22" s="170" t="s">
        <v>18</v>
      </c>
      <c r="B22" s="42" t="s">
        <v>4</v>
      </c>
      <c r="C22" s="45" t="str">
        <f>[5]ит.пр!C6</f>
        <v>Иванов Алексей Викторович</v>
      </c>
      <c r="D22" s="45" t="str">
        <f>[5]ит.пр!D6</f>
        <v>08.01.2002, КМС</v>
      </c>
      <c r="E22" s="45" t="str">
        <f>[5]ит.пр!E6</f>
        <v>УФО</v>
      </c>
      <c r="F22" s="45" t="str">
        <f>[5]ит.пр!F6</f>
        <v>Свердловская, В. Пышма,  КС "УГМК", УОР</v>
      </c>
      <c r="G22" s="85">
        <f>[5]ит.пр!G6</f>
        <v>0</v>
      </c>
      <c r="H22" s="46" t="str">
        <f>[5]ит.пр!H6</f>
        <v>Мельников А.Н., Суханов М.И.</v>
      </c>
      <c r="I22" s="94"/>
      <c r="J22" s="90"/>
    </row>
    <row r="23" spans="1:16" ht="23.1" customHeight="1" thickBot="1">
      <c r="A23" s="171"/>
      <c r="B23" s="95" t="s">
        <v>5</v>
      </c>
      <c r="C23" s="48" t="str">
        <f>[5]ит.пр!C7</f>
        <v>Покачев Игорь Николаевич</v>
      </c>
      <c r="D23" s="48" t="str">
        <f>[5]ит.пр!D7</f>
        <v>13.10.2002, 1сп</v>
      </c>
      <c r="E23" s="48" t="str">
        <f>[5]ит.пр!E7</f>
        <v>УФО</v>
      </c>
      <c r="F23" s="48" t="str">
        <f>[5]ит.пр!F7</f>
        <v>Тюменская, Тюмень</v>
      </c>
      <c r="G23" s="87">
        <f>[5]ит.пр!G7</f>
        <v>0</v>
      </c>
      <c r="H23" s="49" t="str">
        <f>[5]ит.пр!H7</f>
        <v>Соснин А.Б</v>
      </c>
      <c r="I23" s="94"/>
      <c r="J23" s="90"/>
    </row>
    <row r="24" spans="1:16" ht="23.1" hidden="1" customHeight="1">
      <c r="A24" s="63"/>
      <c r="B24" s="93" t="s">
        <v>6</v>
      </c>
      <c r="C24" s="61" t="str">
        <f>[5]ит.пр!C8</f>
        <v>Быков Арсений Владимирович</v>
      </c>
      <c r="D24" s="61" t="str">
        <f>[5]ит.пр!D8</f>
        <v>16.07.2003, 1сп</v>
      </c>
      <c r="E24" s="61" t="str">
        <f>[5]ит.пр!E8</f>
        <v>УФО</v>
      </c>
      <c r="F24" s="61" t="str">
        <f>[5]ит.пр!F8</f>
        <v>Свердловская, Екатеринбург, УОР</v>
      </c>
      <c r="G24" s="103">
        <f>[5]ит.пр!G8</f>
        <v>0</v>
      </c>
      <c r="H24" s="62" t="str">
        <f>[5]ит.пр!H8</f>
        <v>Хлыбов И.Е.,  Фефелов Ю.А.</v>
      </c>
      <c r="I24" s="94"/>
      <c r="J24" s="90"/>
    </row>
    <row r="25" spans="1:16" ht="23.1" hidden="1" customHeight="1">
      <c r="A25" s="63"/>
      <c r="B25" s="92" t="s">
        <v>6</v>
      </c>
      <c r="C25" s="44" t="str">
        <f>[5]ит.пр!C9</f>
        <v>Романенко Вадим Сергеевич</v>
      </c>
      <c r="D25" s="44" t="str">
        <f>[5]ит.пр!D9</f>
        <v>11.04.2004, КМС</v>
      </c>
      <c r="E25" s="44" t="str">
        <f>[5]ит.пр!E9</f>
        <v>УФО</v>
      </c>
      <c r="F25" s="44" t="str">
        <f>[5]ит.пр!F9</f>
        <v>Свердловская, Ирбит, СК Маяк</v>
      </c>
      <c r="G25" s="86">
        <f>[5]ит.пр!G9</f>
        <v>0</v>
      </c>
      <c r="H25" s="47" t="str">
        <f>[5]ит.пр!H9</f>
        <v xml:space="preserve">Свяжин В.В. </v>
      </c>
      <c r="I25" s="94"/>
    </row>
    <row r="26" spans="1:16" ht="23.1" hidden="1" customHeight="1">
      <c r="A26" s="63"/>
      <c r="B26" s="92" t="s">
        <v>12</v>
      </c>
      <c r="C26" s="44" t="str">
        <f>[5]ит.пр!C10</f>
        <v>Калбуков Шуну Алексеевич</v>
      </c>
      <c r="D26" s="44" t="str">
        <f>[5]ит.пр!D10</f>
        <v>21.07.2002, КМС</v>
      </c>
      <c r="E26" s="44" t="str">
        <f>[5]ит.пр!E10</f>
        <v>УФО</v>
      </c>
      <c r="F26" s="44" t="str">
        <f>[5]ит.пр!F10</f>
        <v>Свердловская, Екатеринбург, УОР</v>
      </c>
      <c r="G26" s="86">
        <f>[5]ит.пр!G10</f>
        <v>0</v>
      </c>
      <c r="H26" s="47" t="str">
        <f>[5]ит.пр!H10</f>
        <v>Мельников А.Н., Суханов М.И.</v>
      </c>
      <c r="I26" s="94"/>
      <c r="L26" s="17"/>
      <c r="M26" s="18"/>
      <c r="N26" s="17"/>
      <c r="O26" s="19"/>
      <c r="P26" s="43"/>
    </row>
    <row r="27" spans="1:16" ht="23.1" hidden="1" customHeight="1" thickBot="1">
      <c r="A27" s="64"/>
      <c r="B27" s="95" t="s">
        <v>12</v>
      </c>
      <c r="C27" s="48" t="str">
        <f>[5]ит.пр!C11</f>
        <v xml:space="preserve">Банный Дмитрий Анатольевич </v>
      </c>
      <c r="D27" s="48" t="str">
        <f>[5]ит.пр!D11</f>
        <v>24.12.2002, КМС</v>
      </c>
      <c r="E27" s="48" t="str">
        <f>[5]ит.пр!E11</f>
        <v>УФО</v>
      </c>
      <c r="F27" s="48" t="str">
        <f>[5]ит.пр!F11</f>
        <v>Челябинская, Увельский</v>
      </c>
      <c r="G27" s="87">
        <f>[5]ит.пр!G11</f>
        <v>0</v>
      </c>
      <c r="H27" s="49" t="str">
        <f>[5]ит.пр!H11</f>
        <v>Абдурахманов И.А. Симонов В.С.</v>
      </c>
      <c r="I27" s="11"/>
    </row>
    <row r="28" spans="1:16" ht="20.100000000000001" customHeight="1" thickBot="1">
      <c r="A28" s="30"/>
      <c r="B28" s="12"/>
      <c r="C28" s="43"/>
      <c r="D28" s="16"/>
      <c r="E28" s="16"/>
      <c r="F28" s="17"/>
      <c r="G28" s="9"/>
      <c r="H28" s="20"/>
      <c r="I28" s="94"/>
      <c r="J28" s="90"/>
    </row>
    <row r="29" spans="1:16" ht="23.1" customHeight="1">
      <c r="A29" s="170" t="s">
        <v>19</v>
      </c>
      <c r="B29" s="42" t="s">
        <v>4</v>
      </c>
      <c r="C29" s="45" t="str">
        <f>[6]ит.пр!C6</f>
        <v>КИРЮХИН Илья Иванович</v>
      </c>
      <c r="D29" s="45" t="str">
        <f>[6]ит.пр!D6</f>
        <v>18.01.2002, КМС</v>
      </c>
      <c r="E29" s="45" t="str">
        <f>[6]ит.пр!E6</f>
        <v>УФО</v>
      </c>
      <c r="F29" s="45" t="str">
        <f>[6]ит.пр!F6</f>
        <v>Свердловская, Екатеринбург</v>
      </c>
      <c r="G29" s="85">
        <f>[6]ит.пр!G6</f>
        <v>0</v>
      </c>
      <c r="H29" s="46" t="str">
        <f>[6]ит.пр!H6</f>
        <v>Воронов В.В. Бородин О.Б.</v>
      </c>
      <c r="I29" s="94"/>
      <c r="J29" s="90"/>
    </row>
    <row r="30" spans="1:16" ht="23.1" customHeight="1" thickBot="1">
      <c r="A30" s="171"/>
      <c r="B30" s="95" t="s">
        <v>5</v>
      </c>
      <c r="C30" s="48" t="str">
        <f>[6]ит.пр!C7</f>
        <v>Рагозин Егор Андреевич</v>
      </c>
      <c r="D30" s="48" t="str">
        <f>[6]ит.пр!D7</f>
        <v>05.07.2003, КМС</v>
      </c>
      <c r="E30" s="48" t="str">
        <f>[6]ит.пр!E7</f>
        <v>УФО</v>
      </c>
      <c r="F30" s="48" t="str">
        <f>[6]ит.пр!F7</f>
        <v>Свердловская, Екатеринбург, УОР</v>
      </c>
      <c r="G30" s="87">
        <f>[6]ит.пр!G7</f>
        <v>0</v>
      </c>
      <c r="H30" s="49" t="str">
        <f>[6]ит.пр!H7</f>
        <v>Мельников А.Н., Матвеев С.В.</v>
      </c>
      <c r="I30" s="94"/>
      <c r="J30" s="90"/>
    </row>
    <row r="31" spans="1:16" ht="23.1" hidden="1" customHeight="1">
      <c r="A31" s="106"/>
      <c r="B31" s="93" t="s">
        <v>6</v>
      </c>
      <c r="C31" s="61" t="str">
        <f>[6]ит.пр!C8</f>
        <v>ХАЙРУЛЛИН Денис Дмитриевич</v>
      </c>
      <c r="D31" s="61" t="str">
        <f>[6]ит.пр!D8</f>
        <v>14.05.2002, 2сп</v>
      </c>
      <c r="E31" s="61" t="str">
        <f>[6]ит.пр!E8</f>
        <v>УФО</v>
      </c>
      <c r="F31" s="61" t="str">
        <f>[6]ит.пр!F8</f>
        <v>Свердловская, Екатеринбург</v>
      </c>
      <c r="G31" s="103">
        <f>[6]ит.пр!G8</f>
        <v>0</v>
      </c>
      <c r="H31" s="62" t="str">
        <f>[6]ит.пр!H8</f>
        <v>Макуха АН</v>
      </c>
      <c r="I31" s="94"/>
      <c r="J31" s="90"/>
    </row>
    <row r="32" spans="1:16" ht="23.1" hidden="1" customHeight="1">
      <c r="A32" s="104"/>
      <c r="B32" s="92" t="s">
        <v>6</v>
      </c>
      <c r="C32" s="44" t="str">
        <f>[6]ит.пр!C9</f>
        <v>ЗЫРЯНОВ Михаил иванович</v>
      </c>
      <c r="D32" s="44" t="str">
        <f>[6]ит.пр!D9</f>
        <v>26.09.02 КМС</v>
      </c>
      <c r="E32" s="44" t="str">
        <f>[6]ит.пр!E9</f>
        <v>УФО</v>
      </c>
      <c r="F32" s="44" t="str">
        <f>[6]ит.пр!F9</f>
        <v>ХМАО-Югра, Когалым</v>
      </c>
      <c r="G32" s="86">
        <f>[6]ит.пр!G9</f>
        <v>0</v>
      </c>
      <c r="H32" s="47" t="str">
        <f>[6]ит.пр!H9</f>
        <v>Месхорадзе М.З.</v>
      </c>
      <c r="I32" s="94"/>
    </row>
    <row r="33" spans="1:10" ht="23.1" hidden="1" customHeight="1">
      <c r="A33" s="104"/>
      <c r="B33" s="92" t="s">
        <v>12</v>
      </c>
      <c r="C33" s="44" t="str">
        <f>[6]ит.пр!C10</f>
        <v>ПЕРВУХИН Владимир Александрович</v>
      </c>
      <c r="D33" s="44" t="str">
        <f>[6]ит.пр!D10</f>
        <v>13.06.2003, 2сп</v>
      </c>
      <c r="E33" s="44" t="str">
        <f>[6]ит.пр!E10</f>
        <v>УФО</v>
      </c>
      <c r="F33" s="44" t="str">
        <f>[6]ит.пр!F10</f>
        <v>Свердловская, Екатеринбург</v>
      </c>
      <c r="G33" s="86">
        <f>[6]ит.пр!G10</f>
        <v>0</v>
      </c>
      <c r="H33" s="47" t="str">
        <f>[6]ит.пр!H10</f>
        <v>Макуха АН, Плотников А.В.</v>
      </c>
      <c r="I33" s="94"/>
    </row>
    <row r="34" spans="1:10" ht="23.1" hidden="1" customHeight="1" thickBot="1">
      <c r="A34" s="105"/>
      <c r="B34" s="95" t="s">
        <v>12</v>
      </c>
      <c r="C34" s="48" t="str">
        <f>[6]ит.пр!C11</f>
        <v>ЕРШОВ Никита Дмитриевич</v>
      </c>
      <c r="D34" s="48" t="str">
        <f>[6]ит.пр!D11</f>
        <v>02.12.2003, 1сп</v>
      </c>
      <c r="E34" s="48" t="str">
        <f>[6]ит.пр!E11</f>
        <v>УФО</v>
      </c>
      <c r="F34" s="48" t="str">
        <f>[6]ит.пр!F11</f>
        <v>Свердловская, Нижний Тагил</v>
      </c>
      <c r="G34" s="87">
        <f>[6]ит.пр!G11</f>
        <v>0</v>
      </c>
      <c r="H34" s="49" t="str">
        <f>[6]ит.пр!H11</f>
        <v>Малыгин МВ</v>
      </c>
      <c r="I34" s="94"/>
    </row>
    <row r="35" spans="1:10" ht="20.100000000000001" customHeight="1" thickBot="1">
      <c r="A35" s="30"/>
      <c r="B35" s="12"/>
      <c r="C35" s="43"/>
      <c r="D35" s="16"/>
      <c r="E35" s="16"/>
      <c r="F35" s="17"/>
      <c r="G35" s="96"/>
      <c r="H35" s="20"/>
      <c r="I35" s="94"/>
      <c r="J35" s="90"/>
    </row>
    <row r="36" spans="1:10" ht="23.1" customHeight="1">
      <c r="A36" s="170" t="s">
        <v>14</v>
      </c>
      <c r="B36" s="42" t="s">
        <v>4</v>
      </c>
      <c r="C36" s="45" t="str">
        <f>[7]ит.пр!C6</f>
        <v>Саргсян Варужан Ростомович</v>
      </c>
      <c r="D36" s="45" t="str">
        <f>[7]ит.пр!D6</f>
        <v>03.03.2002,  КМС</v>
      </c>
      <c r="E36" s="45" t="str">
        <f>[7]ит.пр!E6</f>
        <v>УФО</v>
      </c>
      <c r="F36" s="45" t="str">
        <f>[7]ит.пр!F6</f>
        <v>Свердловская, В.Пышма, КС УГМК"</v>
      </c>
      <c r="G36" s="85">
        <f>[7]ит.пр!G6</f>
        <v>0</v>
      </c>
      <c r="H36" s="46" t="str">
        <f>[7]ит.пр!H6</f>
        <v>Толмачев А.П., Суханов М.И.</v>
      </c>
      <c r="I36" s="94"/>
      <c r="J36" s="90"/>
    </row>
    <row r="37" spans="1:10" ht="23.1" customHeight="1" thickBot="1">
      <c r="A37" s="171"/>
      <c r="B37" s="95" t="s">
        <v>5</v>
      </c>
      <c r="C37" s="48" t="str">
        <f>[7]ит.пр!C7</f>
        <v>Василенко Константин Васильевич</v>
      </c>
      <c r="D37" s="48" t="str">
        <f>[7]ит.пр!D7</f>
        <v>04.01.2002, КМС</v>
      </c>
      <c r="E37" s="48" t="str">
        <f>[7]ит.пр!E7</f>
        <v>УФО</v>
      </c>
      <c r="F37" s="48" t="str">
        <f>[7]ит.пр!F7</f>
        <v>Челябинская, Троицк</v>
      </c>
      <c r="G37" s="87">
        <f>[7]ит.пр!G7</f>
        <v>0</v>
      </c>
      <c r="H37" s="49" t="str">
        <f>[7]ит.пр!H7</f>
        <v>Ермаков В.Е.</v>
      </c>
      <c r="I37" s="94"/>
      <c r="J37" s="90"/>
    </row>
    <row r="38" spans="1:10" ht="22.5" hidden="1" customHeight="1">
      <c r="A38" s="110"/>
      <c r="B38" s="93" t="s">
        <v>6</v>
      </c>
      <c r="C38" s="61" t="str">
        <f>[7]ит.пр!C8</f>
        <v>Гаджиев Эльдар Лерманович</v>
      </c>
      <c r="D38" s="61" t="str">
        <f>[7]ит.пр!D8</f>
        <v>05.05.2002, КМС</v>
      </c>
      <c r="E38" s="61" t="str">
        <f>[7]ит.пр!E8</f>
        <v>УФО</v>
      </c>
      <c r="F38" s="61" t="str">
        <f>[7]ит.пр!F8</f>
        <v>Свердловская, Екатеринбур, ХМАО-Югра</v>
      </c>
      <c r="G38" s="103">
        <f>[7]ит.пр!G8</f>
        <v>0</v>
      </c>
      <c r="H38" s="62" t="str">
        <f>[7]ит.пр!H8</f>
        <v>Мельников А.Н.,Закарьев А.Ф</v>
      </c>
      <c r="I38" s="94"/>
      <c r="J38" s="90"/>
    </row>
    <row r="39" spans="1:10" ht="23.1" hidden="1" customHeight="1">
      <c r="A39" s="110"/>
      <c r="B39" s="92" t="s">
        <v>6</v>
      </c>
      <c r="C39" s="44" t="str">
        <f>[7]ит.пр!C9</f>
        <v>Алексеев Константин Алексеевич</v>
      </c>
      <c r="D39" s="44" t="str">
        <f>[7]ит.пр!D9</f>
        <v>22.03.2002, КМС</v>
      </c>
      <c r="E39" s="44" t="str">
        <f>[7]ит.пр!E9</f>
        <v>УФО</v>
      </c>
      <c r="F39" s="44" t="str">
        <f>[7]ит.пр!F9</f>
        <v>Курганская, Курган, УОР</v>
      </c>
      <c r="G39" s="86">
        <f>[7]ит.пр!G9</f>
        <v>0</v>
      </c>
      <c r="H39" s="47" t="str">
        <f>[7]ит.пр!H9</f>
        <v>Осипов В.Ю.
Печерских В.И.</v>
      </c>
      <c r="I39" s="89" t="s">
        <v>15</v>
      </c>
    </row>
    <row r="40" spans="1:10" ht="23.1" hidden="1" customHeight="1">
      <c r="A40" s="110"/>
      <c r="B40" s="92" t="s">
        <v>12</v>
      </c>
      <c r="C40" s="44" t="str">
        <f>[7]ит.пр!C10</f>
        <v>Акимов Антон Александрович</v>
      </c>
      <c r="D40" s="44" t="str">
        <f>[7]ит.пр!D10</f>
        <v>24.02.2003, 1сп</v>
      </c>
      <c r="E40" s="44" t="str">
        <f>[7]ит.пр!E10</f>
        <v>УФО</v>
      </c>
      <c r="F40" s="44" t="str">
        <f>[7]ит.пр!F10</f>
        <v>Челябинская, Увельский</v>
      </c>
      <c r="G40" s="86">
        <f>[7]ит.пр!G10</f>
        <v>0</v>
      </c>
      <c r="H40" s="47" t="str">
        <f>[7]ит.пр!H10</f>
        <v>Абдурахманов И.А. Симонов В.С.</v>
      </c>
      <c r="I40" s="94"/>
    </row>
    <row r="41" spans="1:10" ht="23.1" hidden="1" customHeight="1" thickBot="1">
      <c r="A41" s="111"/>
      <c r="B41" s="95" t="s">
        <v>12</v>
      </c>
      <c r="C41" s="48" t="str">
        <f>[7]ит.пр!C11</f>
        <v>СУСЛОНОВ Евгений Александрович</v>
      </c>
      <c r="D41" s="48" t="str">
        <f>[7]ит.пр!D11</f>
        <v>17.06.2003, 1сп</v>
      </c>
      <c r="E41" s="48" t="str">
        <f>[7]ит.пр!E11</f>
        <v>УФО</v>
      </c>
      <c r="F41" s="48" t="str">
        <f>[7]ит.пр!F11</f>
        <v>Свердловская, Екатеринбург</v>
      </c>
      <c r="G41" s="87">
        <f>[7]ит.пр!G11</f>
        <v>0</v>
      </c>
      <c r="H41" s="49" t="str">
        <f>[7]ит.пр!H11</f>
        <v>Макуха АН</v>
      </c>
      <c r="I41" s="94"/>
    </row>
    <row r="42" spans="1:10" ht="20.100000000000001" customHeight="1" thickBot="1">
      <c r="B42" s="51"/>
      <c r="C42" s="52"/>
      <c r="D42" s="52"/>
      <c r="E42" s="53"/>
      <c r="F42" s="52"/>
      <c r="G42" s="52"/>
      <c r="H42" s="54"/>
      <c r="I42" s="94"/>
      <c r="J42" s="90"/>
    </row>
    <row r="43" spans="1:10" ht="23.1" customHeight="1">
      <c r="A43" s="170" t="s">
        <v>20</v>
      </c>
      <c r="B43" s="42" t="s">
        <v>4</v>
      </c>
      <c r="C43" s="45" t="str">
        <f>[8]ит.пр!C6</f>
        <v>НИКОЛАЕВ Михаил Алексеевич</v>
      </c>
      <c r="D43" s="45" t="str">
        <f>[8]ит.пр!D6</f>
        <v>17.04.2003, КМС</v>
      </c>
      <c r="E43" s="45" t="str">
        <f>[8]ит.пр!E6</f>
        <v>УФО</v>
      </c>
      <c r="F43" s="45" t="str">
        <f>[8]ит.пр!F6</f>
        <v>Свердловская, Екатеринбург</v>
      </c>
      <c r="G43" s="85">
        <f>[8]ит.пр!G6</f>
        <v>0</v>
      </c>
      <c r="H43" s="46" t="str">
        <f>[8]ит.пр!H6</f>
        <v>Воронов В.В. Бородин О.Б.</v>
      </c>
      <c r="I43" s="94"/>
      <c r="J43" s="90"/>
    </row>
    <row r="44" spans="1:10" ht="23.1" customHeight="1" thickBot="1">
      <c r="A44" s="171"/>
      <c r="B44" s="95" t="s">
        <v>5</v>
      </c>
      <c r="C44" s="48" t="str">
        <f>[8]ит.пр!C7</f>
        <v>Лавин Данил Константинович</v>
      </c>
      <c r="D44" s="48" t="str">
        <f>[8]ит.пр!D7</f>
        <v>13.02.2002, 1сп</v>
      </c>
      <c r="E44" s="48" t="str">
        <f>[8]ит.пр!E7</f>
        <v>УФО</v>
      </c>
      <c r="F44" s="48" t="str">
        <f>[8]ит.пр!F7</f>
        <v>Челябинская, Увельский</v>
      </c>
      <c r="G44" s="87">
        <f>[8]ит.пр!G7</f>
        <v>0</v>
      </c>
      <c r="H44" s="49" t="str">
        <f>[8]ит.пр!H7</f>
        <v>Абдурахманов И.А. Симонов В.С.</v>
      </c>
      <c r="I44" s="94"/>
      <c r="J44" s="90"/>
    </row>
    <row r="45" spans="1:10" ht="23.1" hidden="1" customHeight="1">
      <c r="A45" s="110"/>
      <c r="B45" s="93" t="s">
        <v>6</v>
      </c>
      <c r="C45" s="61" t="str">
        <f>[8]ит.пр!C8</f>
        <v>Возжеников Вячеслав Владимирович</v>
      </c>
      <c r="D45" s="61" t="str">
        <f>[8]ит.пр!D8</f>
        <v>01.08.2002, КМС</v>
      </c>
      <c r="E45" s="61" t="str">
        <f>[8]ит.пр!E8</f>
        <v>УФО</v>
      </c>
      <c r="F45" s="61" t="str">
        <f>[8]ит.пр!F8</f>
        <v>Свердловская, С.Лог, МАУ СШ</v>
      </c>
      <c r="G45" s="103">
        <f>[8]ит.пр!G8</f>
        <v>0</v>
      </c>
      <c r="H45" s="62" t="str">
        <f>[8]ит.пр!H8</f>
        <v>Бекетов В.В.</v>
      </c>
      <c r="I45" s="94"/>
      <c r="J45" s="90"/>
    </row>
    <row r="46" spans="1:10" ht="23.1" hidden="1" customHeight="1">
      <c r="A46" s="110"/>
      <c r="B46" s="92" t="s">
        <v>6</v>
      </c>
      <c r="C46" s="44" t="str">
        <f>[8]ит.пр!C9</f>
        <v>ЛОСКУТОВ Михаил Владимирович</v>
      </c>
      <c r="D46" s="44" t="str">
        <f>[8]ит.пр!D9</f>
        <v>03.09.2002, 2сп</v>
      </c>
      <c r="E46" s="44" t="str">
        <f>[8]ит.пр!E9</f>
        <v>УФО</v>
      </c>
      <c r="F46" s="44" t="str">
        <f>[8]ит.пр!F9</f>
        <v>Свердловская, Екатеринбург</v>
      </c>
      <c r="G46" s="86">
        <f>[8]ит.пр!G9</f>
        <v>0</v>
      </c>
      <c r="H46" s="47" t="str">
        <f>[8]ит.пр!H9</f>
        <v>Селянина ОВ, Федосеев МЕ</v>
      </c>
      <c r="I46" s="94"/>
    </row>
    <row r="47" spans="1:10" ht="23.1" hidden="1" customHeight="1">
      <c r="A47" s="110"/>
      <c r="B47" s="92" t="s">
        <v>12</v>
      </c>
      <c r="C47" s="44" t="str">
        <f>[8]ит.пр!C10</f>
        <v>БОРОВИНСКИЙ Алексей Валерьевич</v>
      </c>
      <c r="D47" s="44" t="str">
        <f>[8]ит.пр!D10</f>
        <v>14.07.2004, 1сп</v>
      </c>
      <c r="E47" s="44" t="str">
        <f>[8]ит.пр!E10</f>
        <v>УФО</v>
      </c>
      <c r="F47" s="44" t="str">
        <f>[8]ит.пр!F10</f>
        <v>Свердловская, Екатеринбург</v>
      </c>
      <c r="G47" s="86">
        <f>[8]ит.пр!G10</f>
        <v>0</v>
      </c>
      <c r="H47" s="47" t="str">
        <f>[8]ит.пр!H10</f>
        <v>Селянина ОВ, Федосеев МЕ</v>
      </c>
      <c r="I47" s="94"/>
    </row>
    <row r="48" spans="1:10" ht="23.1" hidden="1" customHeight="1" thickBot="1">
      <c r="A48" s="111"/>
      <c r="B48" s="95" t="s">
        <v>12</v>
      </c>
      <c r="C48" s="48" t="str">
        <f>[8]ит.пр!C11</f>
        <v>ЯКОВЛЕВ Иван Иванович</v>
      </c>
      <c r="D48" s="48" t="str">
        <f>[8]ит.пр!D11</f>
        <v>03.05.2003, 1сп</v>
      </c>
      <c r="E48" s="48" t="str">
        <f>[8]ит.пр!E11</f>
        <v>УФО</v>
      </c>
      <c r="F48" s="48" t="str">
        <f>[8]ит.пр!F11</f>
        <v>Свердловская, Екатеринбург</v>
      </c>
      <c r="G48" s="87">
        <f>[8]ит.пр!G11</f>
        <v>0</v>
      </c>
      <c r="H48" s="49" t="str">
        <f>[8]ит.пр!H11</f>
        <v>Плотников АИ, Бородин ОБ</v>
      </c>
      <c r="I48" s="11"/>
    </row>
    <row r="49" spans="1:10" ht="20.100000000000001" customHeight="1" thickBot="1">
      <c r="B49" s="13"/>
      <c r="C49" s="9"/>
      <c r="D49" s="9"/>
      <c r="E49" s="25"/>
      <c r="F49" s="9"/>
      <c r="G49" s="88"/>
      <c r="H49" s="22"/>
      <c r="I49" s="94"/>
      <c r="J49" s="90"/>
    </row>
    <row r="50" spans="1:10" ht="23.1" customHeight="1">
      <c r="A50" s="170" t="s">
        <v>21</v>
      </c>
      <c r="B50" s="42" t="s">
        <v>4</v>
      </c>
      <c r="C50" s="45" t="str">
        <f>[9]ит.пр!C6</f>
        <v>Луканин Иван Сергеевич</v>
      </c>
      <c r="D50" s="45" t="str">
        <f>[9]ит.пр!D6</f>
        <v>30.04.2002, КМС</v>
      </c>
      <c r="E50" s="45" t="str">
        <f>[9]ит.пр!E6</f>
        <v>УФО</v>
      </c>
      <c r="F50" s="45" t="str">
        <f>[9]ит.пр!F6</f>
        <v>Свердловская, Екатеринбург, ГАУ СО "СШОР по самбо и дзюдо"</v>
      </c>
      <c r="G50" s="85">
        <f>[9]ит.пр!G6</f>
        <v>0</v>
      </c>
      <c r="H50" s="46" t="str">
        <f>[9]ит.пр!H6</f>
        <v>Воронов В.В. Бородин О.Б.</v>
      </c>
      <c r="I50" s="94"/>
      <c r="J50" s="90"/>
    </row>
    <row r="51" spans="1:10" ht="23.1" customHeight="1" thickBot="1">
      <c r="A51" s="171"/>
      <c r="B51" s="95" t="s">
        <v>5</v>
      </c>
      <c r="C51" s="48" t="str">
        <f>[9]ит.пр!C7</f>
        <v>КАРАЧЕВ Денис Евгеньевич</v>
      </c>
      <c r="D51" s="48" t="str">
        <f>[9]ит.пр!D7</f>
        <v>15.02.2002, КМС</v>
      </c>
      <c r="E51" s="48" t="str">
        <f>[9]ит.пр!E7</f>
        <v>УФО</v>
      </c>
      <c r="F51" s="48" t="str">
        <f>[9]ит.пр!F7</f>
        <v>Тюменская, Тюмень</v>
      </c>
      <c r="G51" s="87">
        <f>[9]ит.пр!G7</f>
        <v>0</v>
      </c>
      <c r="H51" s="49" t="str">
        <f>[9]ит.пр!H7</f>
        <v>Николаев АА, Пшеничный ИА</v>
      </c>
      <c r="I51" s="94"/>
      <c r="J51" s="90"/>
    </row>
    <row r="52" spans="1:10" ht="23.1" hidden="1" customHeight="1">
      <c r="A52" s="116"/>
      <c r="B52" s="93" t="s">
        <v>6</v>
      </c>
      <c r="C52" s="61" t="str">
        <f>[9]ит.пр!C8</f>
        <v>Фефелов Матвей Юрьевич</v>
      </c>
      <c r="D52" s="61" t="str">
        <f>[9]ит.пр!D8</f>
        <v>24.06.2003, КМС</v>
      </c>
      <c r="E52" s="61" t="str">
        <f>[9]ит.пр!E8</f>
        <v>УФО</v>
      </c>
      <c r="F52" s="61" t="str">
        <f>[9]ит.пр!F8</f>
        <v>Свердловская, Ирбит, ДЮСШ</v>
      </c>
      <c r="G52" s="103">
        <f>[9]ит.пр!G8</f>
        <v>0</v>
      </c>
      <c r="H52" s="62" t="str">
        <f>[9]ит.пр!H8</f>
        <v>Фефелов Ю.А.</v>
      </c>
      <c r="I52" s="94"/>
      <c r="J52" s="90"/>
    </row>
    <row r="53" spans="1:10" ht="23.1" hidden="1" customHeight="1">
      <c r="A53" s="114"/>
      <c r="B53" s="92" t="s">
        <v>6</v>
      </c>
      <c r="C53" s="44" t="str">
        <f>[9]ит.пр!C9</f>
        <v>Григорьев Иван Алексеевич</v>
      </c>
      <c r="D53" s="44" t="str">
        <f>[9]ит.пр!D9</f>
        <v>03.08.2003, 2сп</v>
      </c>
      <c r="E53" s="44" t="str">
        <f>[9]ит.пр!E9</f>
        <v>УФО</v>
      </c>
      <c r="F53" s="44" t="str">
        <f>[9]ит.пр!F9</f>
        <v>Свердловская, С.Лог, МАУ СШ</v>
      </c>
      <c r="G53" s="86">
        <f>[9]ит.пр!G9</f>
        <v>0</v>
      </c>
      <c r="H53" s="47" t="str">
        <f>[9]ит.пр!H9</f>
        <v>Бекетов В.В.</v>
      </c>
      <c r="I53" s="94"/>
    </row>
    <row r="54" spans="1:10" ht="23.1" hidden="1" customHeight="1">
      <c r="A54" s="114"/>
      <c r="B54" s="92" t="s">
        <v>12</v>
      </c>
      <c r="C54" s="44" t="str">
        <f>[9]ит.пр!C10</f>
        <v>Чуприянов Дмитрий Николаевич</v>
      </c>
      <c r="D54" s="44" t="str">
        <f>[9]ит.пр!D10</f>
        <v>31.10.2002, КМС</v>
      </c>
      <c r="E54" s="44" t="str">
        <f>[9]ит.пр!E10</f>
        <v>УФО</v>
      </c>
      <c r="F54" s="44" t="str">
        <f>[9]ит.пр!F10</f>
        <v>Свердловская, Екатеринбург, УОР</v>
      </c>
      <c r="G54" s="86">
        <f>[9]ит.пр!G10</f>
        <v>0</v>
      </c>
      <c r="H54" s="47" t="str">
        <f>[9]ит.пр!H10</f>
        <v>Мельников А.Н., Суханов М.И.</v>
      </c>
      <c r="I54" s="94"/>
    </row>
    <row r="55" spans="1:10" ht="23.1" hidden="1" customHeight="1" thickBot="1">
      <c r="A55" s="115"/>
      <c r="B55" s="95" t="s">
        <v>12</v>
      </c>
      <c r="C55" s="48" t="str">
        <f>[9]ит.пр!C11</f>
        <v>Корюкин Кирилл Максимович</v>
      </c>
      <c r="D55" s="48" t="str">
        <f>[9]ит.пр!D11</f>
        <v>05.12.2002, КМС</v>
      </c>
      <c r="E55" s="48" t="str">
        <f>[9]ит.пр!E11</f>
        <v>УФО</v>
      </c>
      <c r="F55" s="48" t="str">
        <f>[9]ит.пр!F11</f>
        <v>Курганская, Курган, ДЮСШ №5</v>
      </c>
      <c r="G55" s="87">
        <f>[9]ит.пр!G11</f>
        <v>0</v>
      </c>
      <c r="H55" s="49" t="str">
        <f>[9]ит.пр!H11</f>
        <v>Осипов В.Ю.
Печерских В.И.</v>
      </c>
      <c r="I55" s="11"/>
    </row>
    <row r="56" spans="1:10" ht="20.100000000000001" customHeight="1" thickBot="1">
      <c r="B56" s="51"/>
      <c r="C56" s="52"/>
      <c r="D56" s="52"/>
      <c r="E56" s="53"/>
      <c r="F56" s="52"/>
      <c r="G56" s="97"/>
      <c r="H56" s="54"/>
      <c r="I56" s="94"/>
      <c r="J56" s="90"/>
    </row>
    <row r="57" spans="1:10" ht="23.1" customHeight="1">
      <c r="A57" s="170" t="s">
        <v>22</v>
      </c>
      <c r="B57" s="42" t="s">
        <v>4</v>
      </c>
      <c r="C57" s="45" t="str">
        <f>[10]ит.пр!C6</f>
        <v>ВАХРУШЕВ Владимир Иванович</v>
      </c>
      <c r="D57" s="45" t="str">
        <f>[10]ит.пр!D6</f>
        <v>01.05.2002, 1сп</v>
      </c>
      <c r="E57" s="45" t="str">
        <f>[10]ит.пр!E6</f>
        <v>УФО</v>
      </c>
      <c r="F57" s="45" t="str">
        <f>[10]ит.пр!F6</f>
        <v>Свердловская, Екатеринбург</v>
      </c>
      <c r="G57" s="85">
        <f>[10]ит.пр!G6</f>
        <v>0</v>
      </c>
      <c r="H57" s="46" t="str">
        <f>[10]ит.пр!H6</f>
        <v>Макуха АН</v>
      </c>
      <c r="I57" s="94"/>
      <c r="J57" s="90"/>
    </row>
    <row r="58" spans="1:10" ht="23.1" customHeight="1" thickBot="1">
      <c r="A58" s="171"/>
      <c r="B58" s="95" t="s">
        <v>5</v>
      </c>
      <c r="C58" s="48" t="str">
        <f>[10]ит.пр!C7</f>
        <v>Кириллов Савелий Викторович</v>
      </c>
      <c r="D58" s="48" t="str">
        <f>[10]ит.пр!D7</f>
        <v>01.08.2002, КМС</v>
      </c>
      <c r="E58" s="48" t="str">
        <f>[10]ит.пр!E7</f>
        <v>УФО</v>
      </c>
      <c r="F58" s="48" t="str">
        <f>[10]ит.пр!F7</f>
        <v>Челябинская, Челябинск</v>
      </c>
      <c r="G58" s="87">
        <f>[10]ит.пр!G7</f>
        <v>0</v>
      </c>
      <c r="H58" s="49" t="str">
        <f>[10]ит.пр!H7</f>
        <v>Востриков А.Е.</v>
      </c>
      <c r="I58" s="94"/>
      <c r="J58" s="90"/>
    </row>
    <row r="59" spans="1:10" ht="23.1" hidden="1" customHeight="1">
      <c r="A59" s="116"/>
      <c r="B59" s="93" t="s">
        <v>6</v>
      </c>
      <c r="C59" s="61" t="str">
        <f>[10]ит.пр!C8</f>
        <v>Иванов Данил Сергеевич</v>
      </c>
      <c r="D59" s="61" t="str">
        <f>[10]ит.пр!D8</f>
        <v>10.01.2003, КМС</v>
      </c>
      <c r="E59" s="61" t="str">
        <f>[10]ит.пр!E8</f>
        <v>УФО</v>
      </c>
      <c r="F59" s="61" t="str">
        <f>[10]ит.пр!F8</f>
        <v>Курганская, Курган, ДЮСШ №4</v>
      </c>
      <c r="G59" s="103">
        <f>[10]ит.пр!G8</f>
        <v>0</v>
      </c>
      <c r="H59" s="62" t="str">
        <f>[10]ит.пр!H8</f>
        <v>Осипов В.Ю.
Печерских В.И.</v>
      </c>
      <c r="I59" s="94"/>
      <c r="J59" s="90"/>
    </row>
    <row r="60" spans="1:10" ht="23.1" hidden="1" customHeight="1">
      <c r="A60" s="114"/>
      <c r="B60" s="92" t="s">
        <v>6</v>
      </c>
      <c r="C60" s="44" t="str">
        <f>[10]ит.пр!C9</f>
        <v>АЛЕКСАНДРОВ Кирилл Андреевич</v>
      </c>
      <c r="D60" s="44" t="str">
        <f>[10]ит.пр!D9</f>
        <v>12.06.2002, 1сп</v>
      </c>
      <c r="E60" s="44" t="str">
        <f>[10]ит.пр!E9</f>
        <v>УФО</v>
      </c>
      <c r="F60" s="44" t="str">
        <f>[10]ит.пр!F9</f>
        <v>Челябинская,</v>
      </c>
      <c r="G60" s="86">
        <f>[10]ит.пр!G9</f>
        <v>0</v>
      </c>
      <c r="H60" s="47" t="str">
        <f>[10]ит.пр!H9</f>
        <v>Шальков АН</v>
      </c>
      <c r="I60" s="94"/>
    </row>
    <row r="61" spans="1:10" ht="23.1" hidden="1" customHeight="1">
      <c r="A61" s="114"/>
      <c r="B61" s="92" t="s">
        <v>12</v>
      </c>
      <c r="C61" s="44" t="str">
        <f>[10]ит.пр!C10</f>
        <v>КАРТАМЫШЕВ Тимофей Александрович</v>
      </c>
      <c r="D61" s="44" t="str">
        <f>[10]ит.пр!D10</f>
        <v>13.03.2002, КМС</v>
      </c>
      <c r="E61" s="44" t="str">
        <f>[10]ит.пр!E10</f>
        <v>УФО</v>
      </c>
      <c r="F61" s="44" t="str">
        <f>[10]ит.пр!F10</f>
        <v>ХМАО-Югра, Нягань</v>
      </c>
      <c r="G61" s="86">
        <f>[10]ит.пр!G10</f>
        <v>0</v>
      </c>
      <c r="H61" s="47" t="str">
        <f>[10]ит.пр!H10</f>
        <v>Дегтянников АВ, Гусейнов ЗМ</v>
      </c>
      <c r="I61" s="94"/>
    </row>
    <row r="62" spans="1:10" ht="23.1" hidden="1" customHeight="1" thickBot="1">
      <c r="A62" s="115"/>
      <c r="B62" s="95" t="s">
        <v>12</v>
      </c>
      <c r="C62" s="48" t="str">
        <f>[10]ит.пр!C11</f>
        <v>ШПАКОВСКИЙ Кирилл Вячеславович</v>
      </c>
      <c r="D62" s="48" t="str">
        <f>[10]ит.пр!D11</f>
        <v>31.10.2002. 1сп</v>
      </c>
      <c r="E62" s="48" t="str">
        <f>[10]ит.пр!E11</f>
        <v>УФО</v>
      </c>
      <c r="F62" s="48" t="str">
        <f>[10]ит.пр!F11</f>
        <v>ХМАО-Югра, Излучинск</v>
      </c>
      <c r="G62" s="87">
        <f>[10]ит.пр!G11</f>
        <v>0</v>
      </c>
      <c r="H62" s="49" t="str">
        <f>[10]ит.пр!H11</f>
        <v>Прасин А.В.</v>
      </c>
      <c r="I62" s="11"/>
    </row>
    <row r="63" spans="1:10" ht="20.100000000000001" customHeight="1" thickBot="1">
      <c r="B63" s="13"/>
      <c r="C63" s="9"/>
      <c r="D63" s="9"/>
      <c r="E63" s="25"/>
      <c r="F63" s="9"/>
      <c r="G63" s="9"/>
      <c r="H63" s="22"/>
      <c r="I63" s="94"/>
      <c r="J63" s="90"/>
    </row>
    <row r="64" spans="1:10" ht="24" customHeight="1">
      <c r="A64" s="172" t="s">
        <v>46</v>
      </c>
      <c r="B64" s="42" t="s">
        <v>4</v>
      </c>
      <c r="C64" s="45" t="str">
        <f>[11]ит.пр!C6</f>
        <v>Канатчиков Александр Андреевич</v>
      </c>
      <c r="D64" s="45" t="str">
        <f>[11]ит.пр!D6</f>
        <v>25.05.2002, КМС</v>
      </c>
      <c r="E64" s="45" t="str">
        <f>[11]ит.пр!E6</f>
        <v>УФО</v>
      </c>
      <c r="F64" s="45" t="str">
        <f>[11]ит.пр!F6</f>
        <v>Свердловская, В. Пышма,  КС "УГМК", УОР</v>
      </c>
      <c r="G64" s="85">
        <f>[11]ит.пр!G6</f>
        <v>0</v>
      </c>
      <c r="H64" s="46" t="str">
        <f>[11]ит.пр!H6</f>
        <v>Мялькин В.В., Суханов М.И.</v>
      </c>
      <c r="I64" s="94"/>
      <c r="J64" s="90"/>
    </row>
    <row r="65" spans="1:14" ht="23.1" customHeight="1" thickBot="1">
      <c r="A65" s="173"/>
      <c r="B65" s="95" t="s">
        <v>5</v>
      </c>
      <c r="C65" s="48" t="str">
        <f>[11]ит.пр!C7</f>
        <v>Домбровский Прохор Владленович</v>
      </c>
      <c r="D65" s="48" t="str">
        <f>[11]ит.пр!D7</f>
        <v>21.10.2002, 2сп</v>
      </c>
      <c r="E65" s="48" t="str">
        <f>[11]ит.пр!E7</f>
        <v>УФО</v>
      </c>
      <c r="F65" s="48" t="str">
        <f>[11]ит.пр!F7</f>
        <v>Свердловская, Верх-Нейвинский ДЮСШ</v>
      </c>
      <c r="G65" s="87">
        <f>[11]ит.пр!G7</f>
        <v>0</v>
      </c>
      <c r="H65" s="49" t="str">
        <f>[11]ит.пр!H7</f>
        <v>Байбутов А.Н., Моховиков В.Е.</v>
      </c>
      <c r="I65" s="94"/>
      <c r="J65" s="90"/>
    </row>
    <row r="66" spans="1:14" ht="23.1" hidden="1" customHeight="1">
      <c r="A66" s="63"/>
      <c r="B66" s="93" t="s">
        <v>6</v>
      </c>
      <c r="C66" s="61" t="str">
        <f>[11]ит.пр!C8</f>
        <v>АЮБОВ Андрей Ферузович</v>
      </c>
      <c r="D66" s="61" t="str">
        <f>[11]ит.пр!D8</f>
        <v>05.05.2003, КМС</v>
      </c>
      <c r="E66" s="61" t="str">
        <f>[11]ит.пр!E8</f>
        <v>УФО</v>
      </c>
      <c r="F66" s="61" t="str">
        <f>[11]ит.пр!F8</f>
        <v>ХМАО-Югра, Нижневартовск</v>
      </c>
      <c r="G66" s="103">
        <f>[11]ит.пр!G8</f>
        <v>0</v>
      </c>
      <c r="H66" s="62" t="str">
        <f>[11]ит.пр!H8</f>
        <v>Калачей А.Ю.</v>
      </c>
      <c r="I66" s="94"/>
      <c r="J66" s="90"/>
    </row>
    <row r="67" spans="1:14" ht="23.1" hidden="1" customHeight="1">
      <c r="A67" s="63"/>
      <c r="B67" s="92" t="s">
        <v>6</v>
      </c>
      <c r="C67" s="44" t="str">
        <f>[11]ит.пр!C9</f>
        <v>Денисов Евгений Вячеславович</v>
      </c>
      <c r="D67" s="44" t="str">
        <f>[11]ит.пр!D9</f>
        <v>06.05.2002, 1сп</v>
      </c>
      <c r="E67" s="44" t="str">
        <f>[11]ит.пр!E9</f>
        <v>УФО</v>
      </c>
      <c r="F67" s="44" t="str">
        <f>[11]ит.пр!F9</f>
        <v>Курганская, Курган, СШОР№1</v>
      </c>
      <c r="G67" s="86">
        <f>[11]ит.пр!G9</f>
        <v>0</v>
      </c>
      <c r="H67" s="47" t="str">
        <f>[11]ит.пр!H9</f>
        <v>Евтодеев В.Ф.</v>
      </c>
      <c r="I67" s="94"/>
    </row>
    <row r="68" spans="1:14" ht="23.1" hidden="1" customHeight="1">
      <c r="A68" s="63"/>
      <c r="B68" s="92" t="s">
        <v>12</v>
      </c>
      <c r="C68" s="44" t="str">
        <f>[11]ит.пр!C10</f>
        <v>Лушников Кирилл Александрович</v>
      </c>
      <c r="D68" s="44" t="str">
        <f>[11]ит.пр!D10</f>
        <v>21.06.2002, 1сп</v>
      </c>
      <c r="E68" s="44" t="str">
        <f>[11]ит.пр!E10</f>
        <v>УФО</v>
      </c>
      <c r="F68" s="44" t="str">
        <f>[11]ит.пр!F10</f>
        <v>Курганская, Курган, ДЮСШ №4</v>
      </c>
      <c r="G68" s="86">
        <f>[11]ит.пр!G10</f>
        <v>0</v>
      </c>
      <c r="H68" s="47" t="str">
        <f>[11]ит.пр!H10</f>
        <v>Осипов В.Ю.
Печерских В.И.</v>
      </c>
      <c r="I68" s="94"/>
    </row>
    <row r="69" spans="1:14" ht="23.1" hidden="1" customHeight="1" thickBot="1">
      <c r="A69" s="64"/>
      <c r="B69" s="95" t="s">
        <v>13</v>
      </c>
      <c r="C69" s="48" t="str">
        <f>[11]ит.пр!C11</f>
        <v>НУРМУХАТАРОВ Илнур Фаитович</v>
      </c>
      <c r="D69" s="48" t="str">
        <f>[11]ит.пр!D11</f>
        <v>02.01.2004, 1сп</v>
      </c>
      <c r="E69" s="48" t="str">
        <f>[11]ит.пр!E11</f>
        <v>УФО</v>
      </c>
      <c r="F69" s="48" t="str">
        <f>[11]ит.пр!F11</f>
        <v>Свердловская, Екатеринбург</v>
      </c>
      <c r="G69" s="87">
        <f>[11]ит.пр!G11</f>
        <v>0</v>
      </c>
      <c r="H69" s="49" t="str">
        <f>[11]ит.пр!H11</f>
        <v>Макуха АН</v>
      </c>
      <c r="I69" s="11"/>
    </row>
    <row r="70" spans="1:14" ht="20.100000000000001" customHeight="1" thickBot="1">
      <c r="A70" s="1"/>
      <c r="B70" s="50"/>
      <c r="C70" s="10"/>
      <c r="D70" s="10"/>
      <c r="E70" s="26"/>
      <c r="F70" s="10"/>
      <c r="G70" s="98"/>
      <c r="H70" s="21"/>
      <c r="I70" s="94"/>
      <c r="J70" s="90"/>
    </row>
    <row r="71" spans="1:14" ht="23.1" customHeight="1">
      <c r="A71" s="174" t="s">
        <v>32</v>
      </c>
      <c r="B71" s="42" t="s">
        <v>4</v>
      </c>
      <c r="C71" s="56" t="str">
        <f>[12]ит.пр!C6</f>
        <v>ЖЕЛТОВ Роман Игоревич</v>
      </c>
      <c r="D71" s="56" t="str">
        <f>[12]ит.пр!D6</f>
        <v>14.08.2002, КМС</v>
      </c>
      <c r="E71" s="56" t="str">
        <f>[12]ит.пр!E6</f>
        <v>УФО</v>
      </c>
      <c r="F71" s="56" t="str">
        <f>[12]ит.пр!F6</f>
        <v>Свердловская, Екатеринбург</v>
      </c>
      <c r="G71" s="100">
        <f>[12]ит.пр!G6</f>
        <v>0</v>
      </c>
      <c r="H71" s="57" t="str">
        <f>[12]ит.пр!H6</f>
        <v>Воронов В.В. Бородин О.Б.</v>
      </c>
      <c r="I71" s="94"/>
      <c r="J71" s="90"/>
      <c r="N71" s="117"/>
    </row>
    <row r="72" spans="1:14" ht="23.1" customHeight="1" thickBot="1">
      <c r="A72" s="175"/>
      <c r="B72" s="95" t="s">
        <v>5</v>
      </c>
      <c r="C72" s="59" t="str">
        <f>[12]ит.пр!C7</f>
        <v>САФАРОВ Булуд Рамис оглы</v>
      </c>
      <c r="D72" s="59" t="str">
        <f>[12]ит.пр!D7</f>
        <v>14.05.2002, 1сп</v>
      </c>
      <c r="E72" s="59" t="str">
        <f>[12]ит.пр!E7</f>
        <v>УФО</v>
      </c>
      <c r="F72" s="59" t="str">
        <f>[12]ит.пр!F7</f>
        <v>Свердловская, Екатеринбург</v>
      </c>
      <c r="G72" s="101">
        <f>[12]ит.пр!G7</f>
        <v>0</v>
      </c>
      <c r="H72" s="60" t="str">
        <f>[12]ит.пр!H7</f>
        <v>Селянина ОВ, Федосеев МЕ</v>
      </c>
      <c r="I72" s="94"/>
      <c r="J72" s="90"/>
    </row>
    <row r="73" spans="1:14" ht="23.1" hidden="1" customHeight="1">
      <c r="A73" s="106"/>
      <c r="B73" s="93" t="s">
        <v>6</v>
      </c>
      <c r="C73" s="107" t="str">
        <f>[12]ит.пр!C8</f>
        <v>ЕВСЕЕВ Дмитрий Александрович</v>
      </c>
      <c r="D73" s="107" t="str">
        <f>[12]ит.пр!D8</f>
        <v>25.09.2003, КМС</v>
      </c>
      <c r="E73" s="107" t="str">
        <f>[12]ит.пр!E8</f>
        <v>УФО</v>
      </c>
      <c r="F73" s="107" t="str">
        <f>[12]ит.пр!F8</f>
        <v>Свердловская, Екатеринбург</v>
      </c>
      <c r="G73" s="108">
        <f>[12]ит.пр!G8</f>
        <v>0</v>
      </c>
      <c r="H73" s="109" t="str">
        <f>[12]ит.пр!H8</f>
        <v>Палабугин СА</v>
      </c>
      <c r="I73" s="94"/>
      <c r="J73" s="90"/>
    </row>
    <row r="74" spans="1:14" ht="23.1" hidden="1" customHeight="1">
      <c r="A74" s="104"/>
      <c r="B74" s="92" t="s">
        <v>6</v>
      </c>
      <c r="C74" s="55" t="str">
        <f>[12]ит.пр!C9</f>
        <v>КОРШУНОВ Вячеслав Александрович</v>
      </c>
      <c r="D74" s="55" t="str">
        <f>[12]ит.пр!D9</f>
        <v>07.05.2003, 1сп</v>
      </c>
      <c r="E74" s="55" t="str">
        <f>[12]ит.пр!E9</f>
        <v>УФО</v>
      </c>
      <c r="F74" s="55" t="str">
        <f>[12]ит.пр!F9</f>
        <v>Свердловская, Екатеринбург</v>
      </c>
      <c r="G74" s="99">
        <f>[12]ит.пр!G9</f>
        <v>0</v>
      </c>
      <c r="H74" s="58" t="str">
        <f>[12]ит.пр!H9</f>
        <v>Селянина ОВ, Федосеев МЕ</v>
      </c>
      <c r="I74" s="94"/>
    </row>
    <row r="75" spans="1:14" ht="23.1" hidden="1" customHeight="1">
      <c r="A75" s="104"/>
      <c r="B75" s="92" t="s">
        <v>12</v>
      </c>
      <c r="C75" s="55" t="str">
        <f>[12]ит.пр!C10</f>
        <v>Хомяков Артем Михайлович</v>
      </c>
      <c r="D75" s="55" t="str">
        <f>[12]ит.пр!D10</f>
        <v>27.08.2003, 1ю</v>
      </c>
      <c r="E75" s="55" t="str">
        <f>[12]ит.пр!E10</f>
        <v>УФО</v>
      </c>
      <c r="F75" s="55" t="str">
        <f>[12]ит.пр!F10</f>
        <v>Свердловская, Екатеринбург, СШ №8</v>
      </c>
      <c r="G75" s="99">
        <f>[12]ит.пр!G10</f>
        <v>0</v>
      </c>
      <c r="H75" s="58" t="str">
        <f>[12]ит.пр!H10</f>
        <v>Пышминцев В.А.</v>
      </c>
      <c r="I75" s="94"/>
    </row>
    <row r="76" spans="1:14" ht="23.1" hidden="1" customHeight="1" thickBot="1">
      <c r="A76" s="105"/>
      <c r="B76" s="95" t="s">
        <v>12</v>
      </c>
      <c r="C76" s="59" t="str">
        <f>[12]ит.пр!C11</f>
        <v>ШОНЕМАТОВ Малик-шах Тимурович</v>
      </c>
      <c r="D76" s="59" t="str">
        <f>[12]ит.пр!D11</f>
        <v>14.03.2002, 1сп</v>
      </c>
      <c r="E76" s="59" t="str">
        <f>[12]ит.пр!E11</f>
        <v>УФО</v>
      </c>
      <c r="F76" s="59" t="str">
        <f>[12]ит.пр!F11</f>
        <v>Свердловская, Екатеринбург</v>
      </c>
      <c r="G76" s="101">
        <f>[12]ит.пр!G11</f>
        <v>0</v>
      </c>
      <c r="H76" s="60" t="str">
        <f>[12]ит.пр!H11</f>
        <v>Селянина ОВ, Федосеев МЕ</v>
      </c>
      <c r="I76" s="11"/>
    </row>
    <row r="77" spans="1:14" ht="23.1" customHeight="1">
      <c r="B77" s="12"/>
      <c r="C77" s="3"/>
      <c r="D77" s="4"/>
      <c r="E77" s="4"/>
      <c r="F77" s="5"/>
      <c r="G77" s="5"/>
      <c r="H77" s="3"/>
      <c r="I77" s="102">
        <f>[3]Ит.пр!I6</f>
        <v>0</v>
      </c>
      <c r="J77" s="91"/>
    </row>
    <row r="78" spans="1:14" ht="22.5" hidden="1" customHeight="1">
      <c r="A78" s="1"/>
      <c r="B78" s="2"/>
      <c r="C78" s="3"/>
      <c r="D78" s="4"/>
      <c r="E78" s="4"/>
      <c r="F78" s="5"/>
      <c r="G78" s="5"/>
      <c r="H78" s="3"/>
      <c r="I78" s="102">
        <f>[3]Ит.пр!I8</f>
        <v>0</v>
      </c>
      <c r="J78" s="91"/>
    </row>
    <row r="79" spans="1:14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А.С.Тимошин</v>
      </c>
      <c r="G79" s="24"/>
      <c r="H79" s="6"/>
      <c r="I79" s="94"/>
      <c r="J79" s="90"/>
    </row>
    <row r="80" spans="1:14" ht="23.1" customHeight="1">
      <c r="A80" s="1"/>
      <c r="B80" s="24"/>
      <c r="C80" s="7"/>
      <c r="D80" s="7"/>
      <c r="E80" s="28"/>
      <c r="F80" s="23" t="str">
        <f>[1]реквизиты!$G$7</f>
        <v>/г.Рыбинск/</v>
      </c>
      <c r="G80" s="23"/>
      <c r="H80" s="7"/>
      <c r="I80" s="94"/>
      <c r="J80" s="90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А.Н.Шелепин</v>
      </c>
      <c r="G81" s="24"/>
      <c r="H81" s="6"/>
      <c r="I81" s="94"/>
    </row>
    <row r="82" spans="1:19" ht="23.1" customHeight="1">
      <c r="C82" s="1"/>
      <c r="F82" t="str">
        <f>[1]реквизиты!$G$9</f>
        <v>/г.Рыбинск/</v>
      </c>
      <c r="H82" s="7"/>
      <c r="I82" s="94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I12:I13"/>
    <mergeCell ref="J12:J13"/>
    <mergeCell ref="A8:A9"/>
    <mergeCell ref="A15:A16"/>
    <mergeCell ref="A22:A23"/>
    <mergeCell ref="A29:A30"/>
    <mergeCell ref="A36:A37"/>
    <mergeCell ref="A43:A44"/>
    <mergeCell ref="A50:A51"/>
    <mergeCell ref="A57:A58"/>
    <mergeCell ref="A64:A65"/>
    <mergeCell ref="A71:A72"/>
  </mergeCells>
  <conditionalFormatting sqref="G21 G28 G35 G42 G49 G56 G63 G70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1"/>
  <sheetViews>
    <sheetView zoomScale="75" zoomScaleNormal="75" workbookViewId="0">
      <selection activeCell="B15" sqref="B15"/>
    </sheetView>
  </sheetViews>
  <sheetFormatPr defaultRowHeight="13.2"/>
  <cols>
    <col min="1" max="1" width="8.44140625" customWidth="1"/>
    <col min="2" max="2" width="6.44140625" customWidth="1"/>
    <col min="3" max="3" width="25.33203125" customWidth="1"/>
    <col min="4" max="4" width="12.88671875" customWidth="1"/>
    <col min="5" max="5" width="21.44140625" customWidth="1"/>
    <col min="6" max="6" width="11.44140625" customWidth="1"/>
    <col min="7" max="7" width="8" customWidth="1"/>
    <col min="8" max="8" width="40.109375" customWidth="1"/>
  </cols>
  <sheetData>
    <row r="1" spans="1:8" ht="21">
      <c r="A1" s="161" t="s">
        <v>7</v>
      </c>
      <c r="B1" s="161"/>
      <c r="C1" s="161"/>
      <c r="D1" s="161"/>
      <c r="E1" s="161"/>
      <c r="F1" s="161"/>
      <c r="G1" s="161"/>
      <c r="H1" s="161"/>
    </row>
    <row r="2" spans="1:8" ht="15.6">
      <c r="A2" s="149" t="s">
        <v>23</v>
      </c>
      <c r="B2" s="149"/>
      <c r="C2" s="149"/>
      <c r="D2" s="149"/>
      <c r="E2" s="149"/>
      <c r="F2" s="149"/>
      <c r="G2" s="149"/>
      <c r="H2" s="149"/>
    </row>
    <row r="3" spans="1:8" ht="23.25" customHeight="1">
      <c r="A3" s="202" t="str">
        <f>призеры!A3</f>
        <v>Первенство Уральского федерального округа по самбо среди юношей и девушек 17-18 лет (сезон 2019-2020г.г.).</v>
      </c>
      <c r="B3" s="202"/>
      <c r="C3" s="202"/>
      <c r="D3" s="202"/>
      <c r="E3" s="202"/>
      <c r="F3" s="202"/>
      <c r="G3" s="202"/>
      <c r="H3" s="202"/>
    </row>
    <row r="4" spans="1:8" ht="16.2" thickBot="1">
      <c r="A4" s="149" t="str">
        <f>призеры!A4</f>
        <v xml:space="preserve">12-14 декабря 2019г.                                              г.Екатеринбург </v>
      </c>
      <c r="B4" s="149"/>
      <c r="C4" s="149"/>
      <c r="D4" s="149"/>
      <c r="E4" s="149"/>
      <c r="F4" s="149"/>
      <c r="G4" s="149"/>
      <c r="H4" s="149"/>
    </row>
    <row r="5" spans="1:8" ht="12.75" customHeight="1">
      <c r="A5" s="203" t="s">
        <v>24</v>
      </c>
      <c r="B5" s="205" t="s">
        <v>0</v>
      </c>
      <c r="C5" s="152" t="s">
        <v>1</v>
      </c>
      <c r="D5" s="152" t="s">
        <v>2</v>
      </c>
      <c r="E5" s="152" t="s">
        <v>25</v>
      </c>
      <c r="F5" s="205" t="s">
        <v>26</v>
      </c>
      <c r="G5" s="208" t="s">
        <v>27</v>
      </c>
      <c r="H5" s="163" t="s">
        <v>28</v>
      </c>
    </row>
    <row r="6" spans="1:8" ht="13.5" customHeight="1" thickBot="1">
      <c r="A6" s="204"/>
      <c r="B6" s="206"/>
      <c r="C6" s="207"/>
      <c r="D6" s="207"/>
      <c r="E6" s="207"/>
      <c r="F6" s="206"/>
      <c r="G6" s="209"/>
      <c r="H6" s="210"/>
    </row>
    <row r="7" spans="1:8" ht="12.75" customHeight="1" thickBot="1">
      <c r="A7" s="211" t="s">
        <v>29</v>
      </c>
      <c r="B7" s="212"/>
      <c r="C7" s="212"/>
      <c r="D7" s="212"/>
      <c r="E7" s="212"/>
      <c r="F7" s="212"/>
      <c r="G7" s="212"/>
      <c r="H7" s="213"/>
    </row>
    <row r="8" spans="1:8" ht="24" customHeight="1">
      <c r="A8" s="65">
        <v>48</v>
      </c>
      <c r="B8" s="122">
        <v>1</v>
      </c>
      <c r="C8" s="66" t="str">
        <f>призеры!C8</f>
        <v>Степанов Дмитрий Леонидович</v>
      </c>
      <c r="D8" s="66" t="str">
        <f>призеры!D8</f>
        <v>17.08.2004, 1сп</v>
      </c>
      <c r="E8" s="66" t="str">
        <f>призеры!F8</f>
        <v>Свердловская, Екатеринбург, СШ №8</v>
      </c>
      <c r="F8" s="67">
        <f>[2]пр.взв!$AH$7</f>
        <v>13</v>
      </c>
      <c r="G8" s="67"/>
      <c r="H8" s="6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Курганская, Свердловская, ХМАО-Югра, Челябинская, , , , , , , </v>
      </c>
    </row>
    <row r="9" spans="1:8" ht="24" customHeight="1">
      <c r="A9" s="69">
        <v>48</v>
      </c>
      <c r="B9" s="123">
        <v>2</v>
      </c>
      <c r="C9" s="70" t="str">
        <f>призеры!C9</f>
        <v>Саргсян Ваграм Ростомович</v>
      </c>
      <c r="D9" s="70" t="str">
        <f>призеры!D9</f>
        <v>23.01.2004, 1сп</v>
      </c>
      <c r="E9" s="70" t="str">
        <f>призеры!F9</f>
        <v>Свердловская, В. Пышма, СШ "Лидер"</v>
      </c>
      <c r="F9" s="73">
        <f>[2]пр.взв!$AH$7</f>
        <v>13</v>
      </c>
      <c r="G9" s="73"/>
      <c r="H9" s="72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Курганская, Свердловская, ХМАО-Югра, Челябинская, , , , , , , </v>
      </c>
    </row>
    <row r="10" spans="1:8" ht="24" customHeight="1">
      <c r="A10" s="69">
        <v>48</v>
      </c>
      <c r="B10" s="124">
        <v>3</v>
      </c>
      <c r="C10" s="70" t="str">
        <f>призеры!C10</f>
        <v>Трапезников Павел Сергеевич</v>
      </c>
      <c r="D10" s="70" t="str">
        <f>призеры!D10</f>
        <v>26.04.2003, КМС</v>
      </c>
      <c r="E10" s="70" t="str">
        <f>призеры!F10</f>
        <v>Свердловская, В. Пышма,  КС "УГМК", УОР</v>
      </c>
      <c r="F10" s="73">
        <f>[2]пр.взв!$AH$7</f>
        <v>13</v>
      </c>
      <c r="G10" s="73"/>
      <c r="H10" s="72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Курганская, Свердловская, ХМАО-Югра, Челябинская, , , , , , , </v>
      </c>
    </row>
    <row r="11" spans="1:8" ht="24" customHeight="1">
      <c r="A11" s="69">
        <v>48</v>
      </c>
      <c r="B11" s="123">
        <v>3</v>
      </c>
      <c r="C11" s="70" t="str">
        <f>призеры!C11</f>
        <v>МАЛЬГИН Данил Сергеевич</v>
      </c>
      <c r="D11" s="70" t="str">
        <f>призеры!D11</f>
        <v>15.11.2002, 2сп</v>
      </c>
      <c r="E11" s="70" t="str">
        <f>призеры!F11</f>
        <v>Свердловская, Ирбит</v>
      </c>
      <c r="F11" s="73">
        <f>[2]пр.взв!$AH$7</f>
        <v>13</v>
      </c>
      <c r="G11" s="73"/>
      <c r="H11" s="72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Курганская, Свердловская, ХМАО-Югра, Челябинская, , , , , , , </v>
      </c>
    </row>
    <row r="12" spans="1:8" ht="24" customHeight="1">
      <c r="A12" s="69">
        <v>52</v>
      </c>
      <c r="B12" s="124">
        <v>1</v>
      </c>
      <c r="C12" s="70" t="str">
        <f>призеры!C15</f>
        <v>Степанов Дмитрий Леонидович</v>
      </c>
      <c r="D12" s="70" t="str">
        <f>призеры!D15</f>
        <v>17.08.2004, 1сп</v>
      </c>
      <c r="E12" s="70" t="str">
        <f>призеры!F15</f>
        <v>Свердловская, Екатеринбург, СШ №8</v>
      </c>
      <c r="F12" s="73">
        <f>[4]пр.взв!$AH$7</f>
        <v>16</v>
      </c>
      <c r="G12" s="73"/>
      <c r="H12" s="72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Курганская, Свердловская, ХМАО-Югра, Челябинская, ЯНАО, , , , , , </v>
      </c>
    </row>
    <row r="13" spans="1:8" ht="24" customHeight="1">
      <c r="A13" s="69">
        <v>52</v>
      </c>
      <c r="B13" s="123">
        <v>2</v>
      </c>
      <c r="C13" s="70" t="str">
        <f>призеры!C16</f>
        <v>Саргсян Ваграм Ростомович</v>
      </c>
      <c r="D13" s="70" t="str">
        <f>призеры!D16</f>
        <v>23.01.2004, 1сп</v>
      </c>
      <c r="E13" s="70" t="str">
        <f>призеры!F16</f>
        <v>Свердловская, В. Пышма, СШ "Лидер"</v>
      </c>
      <c r="F13" s="73">
        <f>[4]пр.взв!$AH$7</f>
        <v>16</v>
      </c>
      <c r="G13" s="73"/>
      <c r="H13" s="72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Курганская, Свердловская, ХМАО-Югра, Челябинская, ЯНАО, , , , , , </v>
      </c>
    </row>
    <row r="14" spans="1:8" ht="24" customHeight="1">
      <c r="A14" s="69">
        <v>52</v>
      </c>
      <c r="B14" s="124">
        <v>3</v>
      </c>
      <c r="C14" s="70" t="str">
        <f>призеры!C17</f>
        <v>Трапезников Павел Сергеевич</v>
      </c>
      <c r="D14" s="70" t="str">
        <f>призеры!D17</f>
        <v>26.04.2003, КМС</v>
      </c>
      <c r="E14" s="70" t="str">
        <f>призеры!F17</f>
        <v>Свердловская, В. Пышма,  КС "УГМК", УОР</v>
      </c>
      <c r="F14" s="73">
        <f>[4]пр.взв!$AH$7</f>
        <v>16</v>
      </c>
      <c r="G14" s="71"/>
      <c r="H14" s="72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Курганская, Свердловская, ХМАО-Югра, Челябинская, ЯНАО, , , , , , </v>
      </c>
    </row>
    <row r="15" spans="1:8" ht="24" customHeight="1">
      <c r="A15" s="69">
        <v>52</v>
      </c>
      <c r="B15" s="123">
        <v>3</v>
      </c>
      <c r="C15" s="70" t="str">
        <f>призеры!C18</f>
        <v>МАЛЬГИН Данил Сергеевич</v>
      </c>
      <c r="D15" s="70" t="str">
        <f>призеры!D18</f>
        <v>15.11.2002, 2сп</v>
      </c>
      <c r="E15" s="70" t="str">
        <f>призеры!F18</f>
        <v>Свердловская, Ирбит</v>
      </c>
      <c r="F15" s="73">
        <f>[4]пр.взв!$AH$7</f>
        <v>16</v>
      </c>
      <c r="G15" s="73"/>
      <c r="H15" s="72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Курганская, Свердловская, ХМАО-Югра, Челябинская, ЯНАО, , , , , , </v>
      </c>
    </row>
    <row r="16" spans="1:8" ht="24" customHeight="1">
      <c r="A16" s="69">
        <v>57</v>
      </c>
      <c r="B16" s="119" t="s">
        <v>4</v>
      </c>
      <c r="C16" s="70" t="str">
        <f>призеры!C22</f>
        <v>Сорокин Герман Валентинович</v>
      </c>
      <c r="D16" s="70" t="str">
        <f>призеры!D22</f>
        <v>15.05.2003, 1сп</v>
      </c>
      <c r="E16" s="70" t="str">
        <f>призеры!F22</f>
        <v>Свердловская, Екатеринбург, УОР</v>
      </c>
      <c r="F16" s="73">
        <f>[5]пр.взв!$AH$7</f>
        <v>19</v>
      </c>
      <c r="G16" s="73"/>
      <c r="H16" s="72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Курганская, Свердловская, Тюменская, ХМАО-Югра, Челябинская, , , , , , </v>
      </c>
    </row>
    <row r="17" spans="1:10" ht="24" customHeight="1">
      <c r="A17" s="69">
        <v>57</v>
      </c>
      <c r="B17" s="119" t="s">
        <v>5</v>
      </c>
      <c r="C17" s="70" t="str">
        <f>призеры!C23</f>
        <v xml:space="preserve">Лаба Павел Сергеевич </v>
      </c>
      <c r="D17" s="70" t="str">
        <f>призеры!D23</f>
        <v>14.03.2003, 1сп</v>
      </c>
      <c r="E17" s="70" t="str">
        <f>призеры!F23</f>
        <v>Челябинская, Увельский</v>
      </c>
      <c r="F17" s="73">
        <f>[5]пр.взв!$AH$7</f>
        <v>19</v>
      </c>
      <c r="G17" s="73"/>
      <c r="H17" s="72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Курганская, Свердловская, Тюменская, ХМАО-Югра, Челябинская, , , , , , </v>
      </c>
    </row>
    <row r="18" spans="1:10" ht="24" customHeight="1">
      <c r="A18" s="69">
        <v>57</v>
      </c>
      <c r="B18" s="119" t="s">
        <v>6</v>
      </c>
      <c r="C18" s="70" t="str">
        <f>призеры!C24</f>
        <v>МИХРАЛИЕВ Шахабудин Такабудинович</v>
      </c>
      <c r="D18" s="70" t="str">
        <f>призеры!D24</f>
        <v>17.08.02, КМС</v>
      </c>
      <c r="E18" s="70" t="str">
        <f>призеры!F24</f>
        <v>ХМАО-Югра, Радужный</v>
      </c>
      <c r="F18" s="73">
        <f>[5]пр.взв!$AH$7</f>
        <v>19</v>
      </c>
      <c r="G18" s="73"/>
      <c r="H18" s="72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Курганская, Свердловская, Тюменская, ХМАО-Югра, Челябинская, , , , , , </v>
      </c>
    </row>
    <row r="19" spans="1:10" ht="24" customHeight="1">
      <c r="A19" s="69">
        <v>57</v>
      </c>
      <c r="B19" s="119" t="s">
        <v>6</v>
      </c>
      <c r="C19" s="70" t="str">
        <f>призеры!C25</f>
        <v>Исрафилов Артур Сергеевич</v>
      </c>
      <c r="D19" s="70" t="str">
        <f>призеры!D25</f>
        <v>09.08.2003, 1сп</v>
      </c>
      <c r="E19" s="70" t="str">
        <f>призеры!F25</f>
        <v>Свердловская, Екатеринбург, СШ №8</v>
      </c>
      <c r="F19" s="73">
        <f>[5]пр.взв!$AH$7</f>
        <v>19</v>
      </c>
      <c r="G19" s="73"/>
      <c r="H19" s="72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Курганская, Свердловская, Тюменская, ХМАО-Югра, Челябинская, , , , , , </v>
      </c>
    </row>
    <row r="20" spans="1:10" ht="24" customHeight="1">
      <c r="A20" s="69">
        <v>62</v>
      </c>
      <c r="B20" s="119" t="s">
        <v>4</v>
      </c>
      <c r="C20" s="70" t="str">
        <f>призеры!C29</f>
        <v>Иванов Алексей Викторович</v>
      </c>
      <c r="D20" s="70" t="str">
        <f>призеры!D29</f>
        <v>08.01.2002, КМС</v>
      </c>
      <c r="E20" s="70" t="str">
        <f>призеры!F29</f>
        <v>Свердловская, В. Пышма,  КС "УГМК", УОР</v>
      </c>
      <c r="F20" s="73">
        <f>[6]пр.взв!$AH$7</f>
        <v>26</v>
      </c>
      <c r="G20" s="118"/>
      <c r="H20" s="72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ХМАО-Югра, Челябинская, ЯНАО, , , , , , </v>
      </c>
    </row>
    <row r="21" spans="1:10" ht="24" customHeight="1">
      <c r="A21" s="69">
        <v>62</v>
      </c>
      <c r="B21" s="119" t="s">
        <v>5</v>
      </c>
      <c r="C21" s="70" t="str">
        <f>призеры!C30</f>
        <v>Покачев Игорь Николаевич</v>
      </c>
      <c r="D21" s="70" t="str">
        <f>призеры!D30</f>
        <v>13.10.2002, 1сп</v>
      </c>
      <c r="E21" s="70" t="str">
        <f>призеры!F30</f>
        <v>Тюменская, Тюмень</v>
      </c>
      <c r="F21" s="73">
        <f>[6]пр.взв!$AH$7</f>
        <v>26</v>
      </c>
      <c r="G21" s="118"/>
      <c r="H21" s="72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ХМАО-Югра, Челябинская, ЯНАО, , , , , , </v>
      </c>
    </row>
    <row r="22" spans="1:10" ht="24" customHeight="1">
      <c r="A22" s="69">
        <v>62</v>
      </c>
      <c r="B22" s="119" t="s">
        <v>6</v>
      </c>
      <c r="C22" s="70" t="str">
        <f>призеры!C31</f>
        <v>Быков Арсений Владимирович</v>
      </c>
      <c r="D22" s="70" t="str">
        <f>призеры!D31</f>
        <v>16.07.2003, 1сп</v>
      </c>
      <c r="E22" s="70" t="str">
        <f>призеры!F31</f>
        <v>Свердловская, Екатеринбург, УОР</v>
      </c>
      <c r="F22" s="73">
        <f>[6]пр.взв!$AH$7</f>
        <v>26</v>
      </c>
      <c r="G22" s="118"/>
      <c r="H22" s="72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ХМАО-Югра, Челябинская, ЯНАО, , , , , , </v>
      </c>
    </row>
    <row r="23" spans="1:10" ht="24" customHeight="1">
      <c r="A23" s="69">
        <v>62</v>
      </c>
      <c r="B23" s="119" t="s">
        <v>6</v>
      </c>
      <c r="C23" s="70" t="str">
        <f>призеры!C32</f>
        <v>Романенко Вадим Сергеевич</v>
      </c>
      <c r="D23" s="70" t="str">
        <f>призеры!D32</f>
        <v>11.04.2004, КМС</v>
      </c>
      <c r="E23" s="70" t="str">
        <f>призеры!F32</f>
        <v>Свердловская, Ирбит, СК Маяк</v>
      </c>
      <c r="F23" s="73">
        <f>[6]пр.взв!$AH$7</f>
        <v>26</v>
      </c>
      <c r="G23" s="118"/>
      <c r="H23" s="72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ХМАО-Югра, Челябинская, ЯНАО, , , , , , </v>
      </c>
    </row>
    <row r="24" spans="1:10" ht="24" customHeight="1">
      <c r="A24" s="69">
        <v>68</v>
      </c>
      <c r="B24" s="119" t="s">
        <v>4</v>
      </c>
      <c r="C24" s="70" t="str">
        <f>призеры!C36</f>
        <v>КИРЮХИН Илья Иванович</v>
      </c>
      <c r="D24" s="70" t="str">
        <f>призеры!D36</f>
        <v>18.01.2002, КМС</v>
      </c>
      <c r="E24" s="70" t="str">
        <f>призеры!F36</f>
        <v>Свердловская, Екатеринбург</v>
      </c>
      <c r="F24" s="73">
        <f>[7]пр.взв!$AH$7</f>
        <v>19</v>
      </c>
      <c r="G24" s="73"/>
      <c r="H24" s="72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Курганская, Свердловская, Тюменская, ХМАО-Югра, Челябинская, ЯНАО, , , , , </v>
      </c>
    </row>
    <row r="25" spans="1:10" ht="24" customHeight="1">
      <c r="A25" s="69">
        <v>68</v>
      </c>
      <c r="B25" s="119" t="s">
        <v>5</v>
      </c>
      <c r="C25" s="70" t="str">
        <f>призеры!C37</f>
        <v>Рагозин Егор Андреевич</v>
      </c>
      <c r="D25" s="70" t="str">
        <f>призеры!D37</f>
        <v>05.07.2003, КМС</v>
      </c>
      <c r="E25" s="70" t="str">
        <f>призеры!F37</f>
        <v>Свердловская, Екатеринбург, УОР</v>
      </c>
      <c r="F25" s="73">
        <f>[7]пр.взв!$AH$7</f>
        <v>19</v>
      </c>
      <c r="G25" s="73"/>
      <c r="H25" s="72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Курганская, Свердловская, Тюменская, ХМАО-Югра, Челябинская, ЯНАО, , , , , </v>
      </c>
    </row>
    <row r="26" spans="1:10" ht="24" customHeight="1">
      <c r="A26" s="69">
        <v>68</v>
      </c>
      <c r="B26" s="119" t="s">
        <v>6</v>
      </c>
      <c r="C26" s="70" t="str">
        <f>призеры!C38</f>
        <v>ХАЙРУЛЛИН Денис Дмитриевич</v>
      </c>
      <c r="D26" s="70" t="str">
        <f>призеры!D38</f>
        <v>14.05.2002, 2сп</v>
      </c>
      <c r="E26" s="70" t="str">
        <f>призеры!F38</f>
        <v>Свердловская, Екатеринбург</v>
      </c>
      <c r="F26" s="73">
        <f>[7]пр.взв!$AH$7</f>
        <v>19</v>
      </c>
      <c r="G26" s="73"/>
      <c r="H26" s="72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Курганская, Свердловская, Тюменская, ХМАО-Югра, Челябинская, ЯНАО, , , , , </v>
      </c>
    </row>
    <row r="27" spans="1:10" ht="24" customHeight="1">
      <c r="A27" s="69">
        <v>68</v>
      </c>
      <c r="B27" s="119" t="s">
        <v>6</v>
      </c>
      <c r="C27" s="70" t="str">
        <f>призеры!C39</f>
        <v>ЗЫРЯНОВ Михаил иванович</v>
      </c>
      <c r="D27" s="70" t="str">
        <f>призеры!D39</f>
        <v>26.09.02 КМС</v>
      </c>
      <c r="E27" s="70" t="str">
        <f>призеры!F39</f>
        <v>ХМАО-Югра, Когалым</v>
      </c>
      <c r="F27" s="73">
        <f>[7]пр.взв!$AH$7</f>
        <v>19</v>
      </c>
      <c r="G27" s="73"/>
      <c r="H27" s="72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Курганская, Свердловская, Тюменская, ХМАО-Югра, Челябинская, ЯНАО, , , , , </v>
      </c>
      <c r="J27" s="38" t="s">
        <v>45</v>
      </c>
    </row>
    <row r="28" spans="1:10" ht="24" customHeight="1">
      <c r="A28" s="69">
        <v>74</v>
      </c>
      <c r="B28" s="120" t="s">
        <v>4</v>
      </c>
      <c r="C28" s="118" t="str">
        <f>призеры!C43</f>
        <v>Саргсян Варужан Ростомович</v>
      </c>
      <c r="D28" s="118" t="str">
        <f>призеры!D43</f>
        <v>03.03.2002,  КМС</v>
      </c>
      <c r="E28" s="118" t="str">
        <f>призеры!F43</f>
        <v>Свердловская, В.Пышма, КС УГМК"</v>
      </c>
      <c r="F28" s="73">
        <f>[8]пр.взв!$AH$7</f>
        <v>20</v>
      </c>
      <c r="G28" s="118"/>
      <c r="H28" s="72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ХМАО-Югра, Челябинская, , , , , , , </v>
      </c>
    </row>
    <row r="29" spans="1:10" ht="24" customHeight="1">
      <c r="A29" s="69">
        <v>74</v>
      </c>
      <c r="B29" s="120" t="s">
        <v>5</v>
      </c>
      <c r="C29" s="118" t="str">
        <f>призеры!C44</f>
        <v>Василенко Константин Васильевич</v>
      </c>
      <c r="D29" s="118" t="str">
        <f>призеры!D44</f>
        <v>04.01.2002, КМС</v>
      </c>
      <c r="E29" s="118" t="str">
        <f>призеры!F44</f>
        <v>Челябинская, Троицк</v>
      </c>
      <c r="F29" s="73">
        <f>[8]пр.взв!$AH$7</f>
        <v>20</v>
      </c>
      <c r="G29" s="118"/>
      <c r="H29" s="72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ХМАО-Югра, Челябинская, , , , , , , </v>
      </c>
    </row>
    <row r="30" spans="1:10" ht="24" customHeight="1">
      <c r="A30" s="69">
        <v>74</v>
      </c>
      <c r="B30" s="120" t="s">
        <v>6</v>
      </c>
      <c r="C30" s="118" t="str">
        <f>призеры!C45</f>
        <v>Гаджиев Эльдар Лерманович</v>
      </c>
      <c r="D30" s="118" t="str">
        <f>призеры!D45</f>
        <v>05.05.2002, КМС</v>
      </c>
      <c r="E30" s="118" t="str">
        <f>призеры!F45</f>
        <v>Свердловская, Екатеринбург, УОР</v>
      </c>
      <c r="F30" s="73">
        <f>[8]пр.взв!$AH$7</f>
        <v>20</v>
      </c>
      <c r="G30" s="118"/>
      <c r="H30" s="72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ХМАО-Югра, Челябинская, , , , , , , </v>
      </c>
    </row>
    <row r="31" spans="1:10" ht="24" customHeight="1">
      <c r="A31" s="69">
        <v>74</v>
      </c>
      <c r="B31" s="120" t="s">
        <v>6</v>
      </c>
      <c r="C31" s="118" t="str">
        <f>призеры!C46</f>
        <v>Алексеев Константин Алексеевич</v>
      </c>
      <c r="D31" s="118" t="str">
        <f>призеры!D46</f>
        <v>22.03.2002, КМС</v>
      </c>
      <c r="E31" s="118" t="str">
        <f>призеры!F46</f>
        <v>Курганская, Курган, УОР</v>
      </c>
      <c r="F31" s="73">
        <f>[8]пр.взв!$AH$7</f>
        <v>20</v>
      </c>
      <c r="G31" s="118"/>
      <c r="H31" s="72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ХМАО-Югра, Челябинская, , , , , , , </v>
      </c>
    </row>
    <row r="32" spans="1:10" ht="24" customHeight="1">
      <c r="A32" s="69">
        <v>82</v>
      </c>
      <c r="B32" s="120" t="s">
        <v>4</v>
      </c>
      <c r="C32" s="118" t="str">
        <f>призеры!C50</f>
        <v>НИКОЛАЕВ Михаил Алексеевич</v>
      </c>
      <c r="D32" s="118" t="str">
        <f>призеры!D50</f>
        <v>17.04.2003, КМС</v>
      </c>
      <c r="E32" s="118" t="str">
        <f>призеры!F50</f>
        <v>Свердловская, Екатеринбург</v>
      </c>
      <c r="F32" s="73">
        <f>[9]пр.взв!$AH$7</f>
        <v>13</v>
      </c>
      <c r="G32" s="73"/>
      <c r="H32" s="72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Курганская, Свердловская, Тюменская, ХМАО-Югра, Челябинская, , , , , , </v>
      </c>
    </row>
    <row r="33" spans="1:8" ht="24" customHeight="1">
      <c r="A33" s="69">
        <v>82</v>
      </c>
      <c r="B33" s="120" t="s">
        <v>5</v>
      </c>
      <c r="C33" s="118" t="str">
        <f>призеры!C51</f>
        <v>Лавин Данил Константинович</v>
      </c>
      <c r="D33" s="118" t="str">
        <f>призеры!D51</f>
        <v>13.02.2002, 1сп</v>
      </c>
      <c r="E33" s="118" t="str">
        <f>призеры!F51</f>
        <v>Челябинская, Увельский</v>
      </c>
      <c r="F33" s="73">
        <f>[9]пр.взв!$AH$7</f>
        <v>13</v>
      </c>
      <c r="G33" s="73"/>
      <c r="H33" s="72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Курганская, Свердловская, Тюменская, ХМАО-Югра, Челябинская, , , , , , </v>
      </c>
    </row>
    <row r="34" spans="1:8" ht="24" customHeight="1">
      <c r="A34" s="69">
        <v>82</v>
      </c>
      <c r="B34" s="120" t="s">
        <v>6</v>
      </c>
      <c r="C34" s="118" t="str">
        <f>призеры!C52</f>
        <v>Возжеников Вячеслав Владимирович</v>
      </c>
      <c r="D34" s="118" t="str">
        <f>призеры!D52</f>
        <v>01.08.2002, КМС</v>
      </c>
      <c r="E34" s="118" t="str">
        <f>призеры!F52</f>
        <v>Свердловская, С.Лог, МАУ СШ</v>
      </c>
      <c r="F34" s="73">
        <f>[9]пр.взв!$AH$7</f>
        <v>13</v>
      </c>
      <c r="G34" s="73"/>
      <c r="H34" s="72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Курганская, Свердловская, Тюменская, ХМАО-Югра, Челябинская, , , , , , </v>
      </c>
    </row>
    <row r="35" spans="1:8" ht="24" customHeight="1">
      <c r="A35" s="69">
        <v>82</v>
      </c>
      <c r="B35" s="120" t="s">
        <v>6</v>
      </c>
      <c r="C35" s="118" t="str">
        <f>призеры!C53</f>
        <v>ЛОСКУТОВ Михаил Владимирович</v>
      </c>
      <c r="D35" s="118" t="str">
        <f>призеры!D53</f>
        <v>03.09.2002, 2сп</v>
      </c>
      <c r="E35" s="118" t="str">
        <f>призеры!F53</f>
        <v>Свердловская, Екатеринбург</v>
      </c>
      <c r="F35" s="73">
        <f>[9]пр.взв!$AH$7</f>
        <v>13</v>
      </c>
      <c r="G35" s="73"/>
      <c r="H35" s="72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Курганская, Свердловская, Тюменская, ХМАО-Югра, Челябинская, , , , , , </v>
      </c>
    </row>
    <row r="36" spans="1:8" ht="24" customHeight="1">
      <c r="A36" s="69">
        <v>90</v>
      </c>
      <c r="B36" s="120" t="s">
        <v>4</v>
      </c>
      <c r="C36" s="118" t="str">
        <f>призеры!C57</f>
        <v>Луканин Иван Сергеевич</v>
      </c>
      <c r="D36" s="118" t="str">
        <f>призеры!D57</f>
        <v>30.04.2002, КМС</v>
      </c>
      <c r="E36" s="118" t="str">
        <f>призеры!F57</f>
        <v>Свердловская, Екатеринбург, ГАУ СО "СШОР по самбо и дзюдо"</v>
      </c>
      <c r="F36" s="73">
        <f>[10]пр.взв!$AH$7</f>
        <v>16</v>
      </c>
      <c r="G36" s="118"/>
      <c r="H36" s="72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Курганская, Свердловская, ХМАО-Югра, Челябинская, , , , , , , </v>
      </c>
    </row>
    <row r="37" spans="1:8" ht="24" customHeight="1">
      <c r="A37" s="69">
        <v>90</v>
      </c>
      <c r="B37" s="120" t="s">
        <v>5</v>
      </c>
      <c r="C37" s="118" t="str">
        <f>призеры!C58</f>
        <v>КАРАЧЕВ Денис Евгеньевич</v>
      </c>
      <c r="D37" s="118" t="str">
        <f>призеры!D58</f>
        <v>15.02.2002, КМС</v>
      </c>
      <c r="E37" s="118" t="str">
        <f>призеры!F58</f>
        <v>Тюменская, Тюмень</v>
      </c>
      <c r="F37" s="73">
        <f>[10]пр.взв!$AH$7</f>
        <v>16</v>
      </c>
      <c r="G37" s="118"/>
      <c r="H37" s="72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Курганская, Свердловская, ХМАО-Югра, Челябинская, , , , , , , </v>
      </c>
    </row>
    <row r="38" spans="1:8" ht="24" customHeight="1">
      <c r="A38" s="69">
        <v>90</v>
      </c>
      <c r="B38" s="120" t="s">
        <v>6</v>
      </c>
      <c r="C38" s="118" t="str">
        <f>призеры!C59</f>
        <v>Фефелов Матвей Юрьевич</v>
      </c>
      <c r="D38" s="118" t="str">
        <f>призеры!D59</f>
        <v>24.06.2003, КМС</v>
      </c>
      <c r="E38" s="118" t="str">
        <f>призеры!F59</f>
        <v>Свердловская, Ирбит, ДЮСШ</v>
      </c>
      <c r="F38" s="73">
        <f>[10]пр.взв!$AH$7</f>
        <v>16</v>
      </c>
      <c r="G38" s="118"/>
      <c r="H38" s="72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Курганская, Свердловская, ХМАО-Югра, Челябинская, , , , , , , </v>
      </c>
    </row>
    <row r="39" spans="1:8" ht="24" customHeight="1">
      <c r="A39" s="69">
        <v>90</v>
      </c>
      <c r="B39" s="120" t="s">
        <v>6</v>
      </c>
      <c r="C39" s="118" t="str">
        <f>призеры!C60</f>
        <v>Григорьев Иван Алексеевич</v>
      </c>
      <c r="D39" s="118" t="str">
        <f>призеры!D60</f>
        <v>03.08.2003, 2сп</v>
      </c>
      <c r="E39" s="118" t="str">
        <f>призеры!F60</f>
        <v>Свердловская, С.Лог, МАУ СШ</v>
      </c>
      <c r="F39" s="73">
        <f>[10]пр.взв!$AH$7</f>
        <v>16</v>
      </c>
      <c r="G39" s="118"/>
      <c r="H39" s="72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Курганская, Свердловская, ХМАО-Югра, Челябинская, , , , , , , </v>
      </c>
    </row>
    <row r="40" spans="1:8" ht="24" customHeight="1">
      <c r="A40" s="69">
        <v>100</v>
      </c>
      <c r="B40" s="120" t="s">
        <v>4</v>
      </c>
      <c r="C40" s="44" t="str">
        <f>призеры!C64</f>
        <v>ВАХРУШЕВ Владимир Иванович</v>
      </c>
      <c r="D40" s="44" t="str">
        <f>призеры!D64</f>
        <v>01.05.2002, 1сп</v>
      </c>
      <c r="E40" s="44" t="str">
        <f>призеры!F64</f>
        <v>Свердловская, Екатеринбург</v>
      </c>
      <c r="F40" s="73">
        <f>[11]пр.взв!$AH$7</f>
        <v>14</v>
      </c>
      <c r="G40" s="73"/>
      <c r="H40" s="72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Курганская, Свердловская, ХМАО-Югра, Челябинская, , , , , , , </v>
      </c>
    </row>
    <row r="41" spans="1:8" ht="24" customHeight="1">
      <c r="A41" s="69">
        <v>100</v>
      </c>
      <c r="B41" s="120" t="s">
        <v>5</v>
      </c>
      <c r="C41" s="44" t="str">
        <f>призеры!C65</f>
        <v>Кириллов Савелий Викторович</v>
      </c>
      <c r="D41" s="44" t="str">
        <f>призеры!D65</f>
        <v>01.08.2002, КМС</v>
      </c>
      <c r="E41" s="44" t="str">
        <f>призеры!F65</f>
        <v>Челябинская, Челябинск</v>
      </c>
      <c r="F41" s="73">
        <f>[11]пр.взв!$AH$7</f>
        <v>14</v>
      </c>
      <c r="G41" s="73"/>
      <c r="H41" s="72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Курганская, Свердловская, ХМАО-Югра, Челябинская, , , , , , , </v>
      </c>
    </row>
    <row r="42" spans="1:8" ht="24" customHeight="1">
      <c r="A42" s="69">
        <v>100</v>
      </c>
      <c r="B42" s="120" t="s">
        <v>6</v>
      </c>
      <c r="C42" s="44" t="str">
        <f>призеры!C66</f>
        <v>Иванов Данил Сергеевич</v>
      </c>
      <c r="D42" s="44" t="str">
        <f>призеры!D66</f>
        <v>10.01.2003, КМС</v>
      </c>
      <c r="E42" s="44" t="str">
        <f>призеры!F66</f>
        <v>Курганская, Курган, ДЮСШ №4</v>
      </c>
      <c r="F42" s="73">
        <f>[11]пр.взв!$AH$7</f>
        <v>14</v>
      </c>
      <c r="G42" s="73"/>
      <c r="H42" s="72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Курганская, Свердловская, ХМАО-Югра, Челябинская, , , , , , , </v>
      </c>
    </row>
    <row r="43" spans="1:8" ht="24" customHeight="1">
      <c r="A43" s="69">
        <v>100</v>
      </c>
      <c r="B43" s="120" t="s">
        <v>6</v>
      </c>
      <c r="C43" s="44" t="str">
        <f>призеры!C67</f>
        <v>АЛЕКСАНДРОВ Кирилл Андреевич</v>
      </c>
      <c r="D43" s="44" t="str">
        <f>призеры!D67</f>
        <v>12.06.2002, 1сп</v>
      </c>
      <c r="E43" s="44" t="str">
        <f>призеры!F67</f>
        <v>Челябинская,</v>
      </c>
      <c r="F43" s="73">
        <f>[11]пр.взв!$AH$7</f>
        <v>14</v>
      </c>
      <c r="G43" s="73"/>
      <c r="H43" s="72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Курганская, Свердловская, ХМАО-Югра, Челябинская, , , , , , , </v>
      </c>
    </row>
    <row r="44" spans="1:8" ht="24" customHeight="1">
      <c r="A44" s="76" t="s">
        <v>32</v>
      </c>
      <c r="B44" s="120" t="s">
        <v>4</v>
      </c>
      <c r="C44" s="44" t="str">
        <f>призеры!C71</f>
        <v>Канатчиков Александр Андреевич</v>
      </c>
      <c r="D44" s="44" t="str">
        <f>призеры!D71</f>
        <v>25.05.2002, КМС</v>
      </c>
      <c r="E44" s="44" t="str">
        <f>призеры!F71</f>
        <v>Свердловская, В. Пышма,  КС "УГМК", УОР</v>
      </c>
      <c r="F44" s="73">
        <f>[12]пр.взв!$AH$7</f>
        <v>13</v>
      </c>
      <c r="G44" s="73"/>
      <c r="H44" s="72" t="str">
        <f>CONCATENATE([12]пр.взв!$Y$7,", ",[12]пр.взв!$Y$8,", ",[12]пр.взв!$Y$9,", ",[12]пр.взв!$Y$10,", ",[12]пр.взв!$Y$11,", ",[12]пр.взв!$Y$12,", ",[12]пр.взв!$Y$13,", ",[12]пр.взв!$Y$14,", ",[12]пр.взв!$Y$15,", ",[12]пр.взв!$Y$16,", ",[12]пр.взв!$Y$17)</f>
        <v xml:space="preserve">Курганская, Свердловская, Тюменская, ХМАО-Югра, Челябинская, ЯНАО, , , , , </v>
      </c>
    </row>
    <row r="45" spans="1:8" ht="24" customHeight="1">
      <c r="A45" s="76" t="s">
        <v>32</v>
      </c>
      <c r="B45" s="120" t="s">
        <v>5</v>
      </c>
      <c r="C45" s="44" t="str">
        <f>призеры!C72</f>
        <v>Домбровский Прохор Владленович</v>
      </c>
      <c r="D45" s="44" t="str">
        <f>призеры!D72</f>
        <v>21.10.2002, 2сп</v>
      </c>
      <c r="E45" s="44" t="str">
        <f>призеры!F72</f>
        <v>Свердловская, Верх-Нейвинский ДЮСШ</v>
      </c>
      <c r="F45" s="73">
        <f>[12]пр.взв!$AH$7</f>
        <v>13</v>
      </c>
      <c r="G45" s="73"/>
      <c r="H45" s="72" t="str">
        <f>CONCATENATE([12]пр.взв!$Y$7,", ",[12]пр.взв!$Y$8,", ",[12]пр.взв!$Y$9,", ",[12]пр.взв!$Y$10,", ",[12]пр.взв!$Y$11,", ",[12]пр.взв!$Y$12,", ",[12]пр.взв!$Y$13,", ",[12]пр.взв!$Y$14,", ",[12]пр.взв!$Y$15,", ",[12]пр.взв!$Y$16,", ",[12]пр.взв!$Y$17)</f>
        <v xml:space="preserve">Курганская, Свердловская, Тюменская, ХМАО-Югра, Челябинская, ЯНАО, , , , , </v>
      </c>
    </row>
    <row r="46" spans="1:8" ht="24" customHeight="1">
      <c r="A46" s="76" t="s">
        <v>32</v>
      </c>
      <c r="B46" s="120" t="s">
        <v>6</v>
      </c>
      <c r="C46" s="44" t="str">
        <f>призеры!C73</f>
        <v>АЮБОВ Андрей Ферузович</v>
      </c>
      <c r="D46" s="44" t="str">
        <f>призеры!D73</f>
        <v>05.05.2003, КМС</v>
      </c>
      <c r="E46" s="44" t="str">
        <f>призеры!F73</f>
        <v>ХМАО-Югра, Нижневартовск</v>
      </c>
      <c r="F46" s="73">
        <f>[12]пр.взв!$AH$7</f>
        <v>13</v>
      </c>
      <c r="G46" s="73"/>
      <c r="H46" s="72" t="str">
        <f>CONCATENATE([12]пр.взв!$Y$7,", ",[12]пр.взв!$Y$8,", ",[12]пр.взв!$Y$9,", ",[12]пр.взв!$Y$10,", ",[12]пр.взв!$Y$11,", ",[12]пр.взв!$Y$12,", ",[12]пр.взв!$Y$13,", ",[12]пр.взв!$Y$14,", ",[12]пр.взв!$Y$15,", ",[12]пр.взв!$Y$16,", ",[12]пр.взв!$Y$17)</f>
        <v xml:space="preserve">Курганская, Свердловская, Тюменская, ХМАО-Югра, Челябинская, ЯНАО, , , , , </v>
      </c>
    </row>
    <row r="47" spans="1:8" ht="24" customHeight="1" thickBot="1">
      <c r="A47" s="77" t="s">
        <v>32</v>
      </c>
      <c r="B47" s="121" t="s">
        <v>6</v>
      </c>
      <c r="C47" s="48" t="str">
        <f>призеры!C74</f>
        <v>Денисов Евгений Вячеславович</v>
      </c>
      <c r="D47" s="48" t="str">
        <f>призеры!D74</f>
        <v>06.05.2002, 1сп</v>
      </c>
      <c r="E47" s="48" t="str">
        <f>призеры!F74</f>
        <v>Курганская, Курган, СШОР№1</v>
      </c>
      <c r="F47" s="75">
        <f>[12]пр.взв!$AH$7</f>
        <v>13</v>
      </c>
      <c r="G47" s="75"/>
      <c r="H47" s="74" t="str">
        <f>CONCATENATE([12]пр.взв!$Y$7,", ",[12]пр.взв!$Y$8,", ",[12]пр.взв!$Y$9,", ",[12]пр.взв!$Y$10,", ",[12]пр.взв!$Y$11,", ",[12]пр.взв!$Y$12,", ",[12]пр.взв!$Y$13,", ",[12]пр.взв!$Y$14,", ",[12]пр.взв!$Y$15,", ",[12]пр.взв!$Y$16,", ",[12]пр.взв!$Y$17)</f>
        <v xml:space="preserve">Курганская, Свердловская, Тюменская, ХМАО-Югра, Челябинская, ЯНАО, , , , , </v>
      </c>
    </row>
    <row r="48" spans="1:8" ht="13.5" customHeight="1">
      <c r="A48" s="218" t="s">
        <v>33</v>
      </c>
      <c r="B48" s="219"/>
      <c r="C48" s="219"/>
      <c r="D48" s="219"/>
      <c r="E48" s="219"/>
      <c r="F48" s="219"/>
      <c r="G48" s="219"/>
      <c r="H48" s="220"/>
    </row>
    <row r="49" spans="1:8">
      <c r="A49" s="221"/>
      <c r="B49" s="222"/>
      <c r="C49" s="222"/>
      <c r="D49" s="222"/>
      <c r="E49" s="222"/>
      <c r="F49" s="222"/>
      <c r="G49" s="222"/>
      <c r="H49" s="223"/>
    </row>
    <row r="50" spans="1:8" hidden="1">
      <c r="A50" s="191">
        <v>52</v>
      </c>
      <c r="B50" s="192" t="s">
        <v>4</v>
      </c>
      <c r="C50" s="193" t="s">
        <v>34</v>
      </c>
      <c r="D50" s="195" t="s">
        <v>35</v>
      </c>
      <c r="E50" s="197" t="s">
        <v>36</v>
      </c>
      <c r="F50" s="199" t="s">
        <v>37</v>
      </c>
      <c r="G50" s="195">
        <v>4</v>
      </c>
      <c r="H50" s="201" t="s">
        <v>38</v>
      </c>
    </row>
    <row r="51" spans="1:8" ht="13.8" hidden="1" thickBot="1">
      <c r="A51" s="178"/>
      <c r="B51" s="180"/>
      <c r="C51" s="194"/>
      <c r="D51" s="196"/>
      <c r="E51" s="198"/>
      <c r="F51" s="200"/>
      <c r="G51" s="200"/>
      <c r="H51" s="190"/>
    </row>
    <row r="52" spans="1:8" hidden="1">
      <c r="A52" s="191">
        <v>57</v>
      </c>
      <c r="B52" s="192" t="s">
        <v>4</v>
      </c>
      <c r="C52" s="214" t="s">
        <v>39</v>
      </c>
      <c r="D52" s="215" t="s">
        <v>40</v>
      </c>
      <c r="E52" s="216" t="s">
        <v>41</v>
      </c>
      <c r="F52" s="217" t="s">
        <v>42</v>
      </c>
      <c r="G52" s="217" t="s">
        <v>31</v>
      </c>
      <c r="H52" s="201" t="s">
        <v>43</v>
      </c>
    </row>
    <row r="53" spans="1:8" ht="13.8" hidden="1" thickBot="1">
      <c r="A53" s="178"/>
      <c r="B53" s="180"/>
      <c r="C53" s="182"/>
      <c r="D53" s="184"/>
      <c r="E53" s="186"/>
      <c r="F53" s="188"/>
      <c r="G53" s="188"/>
      <c r="H53" s="190"/>
    </row>
    <row r="54" spans="1:8" hidden="1">
      <c r="A54" s="191">
        <v>62</v>
      </c>
      <c r="B54" s="192" t="s">
        <v>4</v>
      </c>
      <c r="C54" s="193" t="s">
        <v>34</v>
      </c>
      <c r="D54" s="195" t="s">
        <v>35</v>
      </c>
      <c r="E54" s="197" t="s">
        <v>36</v>
      </c>
      <c r="F54" s="199" t="s">
        <v>37</v>
      </c>
      <c r="G54" s="195">
        <v>4</v>
      </c>
      <c r="H54" s="201" t="s">
        <v>38</v>
      </c>
    </row>
    <row r="55" spans="1:8" ht="13.8" hidden="1" thickBot="1">
      <c r="A55" s="178"/>
      <c r="B55" s="180"/>
      <c r="C55" s="194"/>
      <c r="D55" s="196"/>
      <c r="E55" s="198"/>
      <c r="F55" s="200"/>
      <c r="G55" s="200"/>
      <c r="H55" s="190"/>
    </row>
    <row r="56" spans="1:8" hidden="1">
      <c r="A56" s="177">
        <v>68</v>
      </c>
      <c r="B56" s="179" t="s">
        <v>4</v>
      </c>
      <c r="C56" s="181"/>
      <c r="D56" s="183"/>
      <c r="E56" s="185"/>
      <c r="F56" s="187"/>
      <c r="G56" s="187"/>
      <c r="H56" s="189" t="s">
        <v>44</v>
      </c>
    </row>
    <row r="57" spans="1:8" ht="13.8" hidden="1" thickBot="1">
      <c r="A57" s="178"/>
      <c r="B57" s="180"/>
      <c r="C57" s="182"/>
      <c r="D57" s="184"/>
      <c r="E57" s="186"/>
      <c r="F57" s="188"/>
      <c r="G57" s="188"/>
      <c r="H57" s="190"/>
    </row>
    <row r="58" spans="1:8" hidden="1">
      <c r="A58" s="191">
        <v>74</v>
      </c>
      <c r="B58" s="192" t="s">
        <v>4</v>
      </c>
      <c r="C58" s="193" t="s">
        <v>34</v>
      </c>
      <c r="D58" s="195" t="s">
        <v>35</v>
      </c>
      <c r="E58" s="197" t="s">
        <v>36</v>
      </c>
      <c r="F58" s="199" t="s">
        <v>37</v>
      </c>
      <c r="G58" s="195">
        <v>4</v>
      </c>
      <c r="H58" s="201" t="s">
        <v>38</v>
      </c>
    </row>
    <row r="59" spans="1:8" ht="13.8" hidden="1" thickBot="1">
      <c r="A59" s="178"/>
      <c r="B59" s="180"/>
      <c r="C59" s="194"/>
      <c r="D59" s="196"/>
      <c r="E59" s="198"/>
      <c r="F59" s="200"/>
      <c r="G59" s="200"/>
      <c r="H59" s="190"/>
    </row>
    <row r="60" spans="1:8" hidden="1">
      <c r="A60" s="177">
        <v>82</v>
      </c>
      <c r="B60" s="179" t="s">
        <v>4</v>
      </c>
      <c r="C60" s="181"/>
      <c r="D60" s="183"/>
      <c r="E60" s="185"/>
      <c r="F60" s="187"/>
      <c r="G60" s="187"/>
      <c r="H60" s="189" t="s">
        <v>44</v>
      </c>
    </row>
    <row r="61" spans="1:8" ht="13.8" hidden="1" thickBot="1">
      <c r="A61" s="178"/>
      <c r="B61" s="180"/>
      <c r="C61" s="182"/>
      <c r="D61" s="184"/>
      <c r="E61" s="186"/>
      <c r="F61" s="188"/>
      <c r="G61" s="188"/>
      <c r="H61" s="190"/>
    </row>
    <row r="62" spans="1:8" hidden="1">
      <c r="A62" s="191">
        <v>90</v>
      </c>
      <c r="B62" s="192" t="s">
        <v>4</v>
      </c>
      <c r="C62" s="193" t="s">
        <v>34</v>
      </c>
      <c r="D62" s="195" t="s">
        <v>35</v>
      </c>
      <c r="E62" s="197" t="s">
        <v>36</v>
      </c>
      <c r="F62" s="199" t="s">
        <v>37</v>
      </c>
      <c r="G62" s="195">
        <v>4</v>
      </c>
      <c r="H62" s="201" t="s">
        <v>38</v>
      </c>
    </row>
    <row r="63" spans="1:8" ht="13.8" hidden="1" thickBot="1">
      <c r="A63" s="178"/>
      <c r="B63" s="180"/>
      <c r="C63" s="194"/>
      <c r="D63" s="196"/>
      <c r="E63" s="198"/>
      <c r="F63" s="200"/>
      <c r="G63" s="200"/>
      <c r="H63" s="190"/>
    </row>
    <row r="64" spans="1:8" hidden="1">
      <c r="A64" s="177">
        <v>100</v>
      </c>
      <c r="B64" s="179" t="s">
        <v>4</v>
      </c>
      <c r="C64" s="181"/>
      <c r="D64" s="183"/>
      <c r="E64" s="185"/>
      <c r="F64" s="187"/>
      <c r="G64" s="187"/>
      <c r="H64" s="189" t="s">
        <v>44</v>
      </c>
    </row>
    <row r="65" spans="1:8" ht="13.8" hidden="1" thickBot="1">
      <c r="A65" s="178"/>
      <c r="B65" s="180"/>
      <c r="C65" s="182"/>
      <c r="D65" s="184"/>
      <c r="E65" s="186"/>
      <c r="F65" s="188"/>
      <c r="G65" s="188"/>
      <c r="H65" s="190"/>
    </row>
    <row r="66" spans="1:8" hidden="1">
      <c r="A66" s="177" t="s">
        <v>32</v>
      </c>
      <c r="B66" s="179" t="s">
        <v>4</v>
      </c>
      <c r="C66" s="181"/>
      <c r="D66" s="183"/>
      <c r="E66" s="185"/>
      <c r="F66" s="187"/>
      <c r="G66" s="187"/>
      <c r="H66" s="189" t="s">
        <v>44</v>
      </c>
    </row>
    <row r="67" spans="1:8" ht="13.8" hidden="1" thickBot="1">
      <c r="A67" s="178"/>
      <c r="B67" s="180"/>
      <c r="C67" s="182"/>
      <c r="D67" s="184"/>
      <c r="E67" s="186"/>
      <c r="F67" s="188"/>
      <c r="G67" s="188"/>
      <c r="H67" s="190"/>
    </row>
    <row r="68" spans="1:8" ht="15.6">
      <c r="B68" s="12"/>
      <c r="C68" s="3"/>
      <c r="D68" s="4"/>
      <c r="E68" s="5"/>
      <c r="F68" s="31"/>
      <c r="G68" s="31"/>
      <c r="H68" s="3"/>
    </row>
    <row r="69" spans="1:8" ht="15.6">
      <c r="B69" s="32" t="str">
        <f>призеры!B79</f>
        <v>2</v>
      </c>
      <c r="C69" s="33"/>
      <c r="D69" s="33"/>
      <c r="E69" s="33"/>
      <c r="F69" s="176" t="str">
        <f>призеры!F79</f>
        <v>Свердловская, Екатеринбург</v>
      </c>
      <c r="G69" s="176"/>
      <c r="H69" s="34" t="str">
        <f>призеры!F80</f>
        <v>Свердловская, Екатеринбург</v>
      </c>
    </row>
    <row r="70" spans="1:8" ht="15.6">
      <c r="B70" s="35"/>
      <c r="C70" s="36"/>
      <c r="D70" s="36"/>
      <c r="E70" s="36"/>
      <c r="F70" s="176"/>
      <c r="G70" s="176"/>
      <c r="H70" s="36"/>
    </row>
    <row r="71" spans="1:8" ht="15.6">
      <c r="B71" s="35" t="str">
        <f>призеры!B81</f>
        <v>3</v>
      </c>
      <c r="C71" s="36"/>
      <c r="D71" s="36"/>
      <c r="E71" s="36"/>
      <c r="F71" s="176" t="str">
        <f>призеры!F81</f>
        <v>Свердловская, Екатеринбург</v>
      </c>
      <c r="G71" s="176"/>
      <c r="H71" s="37" t="str">
        <f>призеры!F82</f>
        <v>Свердловская, Екатеринбург, СШ №8</v>
      </c>
    </row>
  </sheetData>
  <mergeCells count="89">
    <mergeCell ref="A7:H7"/>
    <mergeCell ref="A52:A53"/>
    <mergeCell ref="B52:B53"/>
    <mergeCell ref="C52:C53"/>
    <mergeCell ref="D52:D53"/>
    <mergeCell ref="E52:E53"/>
    <mergeCell ref="F52:F53"/>
    <mergeCell ref="G52:G53"/>
    <mergeCell ref="A48:H49"/>
    <mergeCell ref="A50:A51"/>
    <mergeCell ref="B50:B51"/>
    <mergeCell ref="C50:C51"/>
    <mergeCell ref="D50:D51"/>
    <mergeCell ref="E50:E51"/>
    <mergeCell ref="F50:F51"/>
    <mergeCell ref="G50:G51"/>
    <mergeCell ref="A3:H3"/>
    <mergeCell ref="A4:H4"/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  <mergeCell ref="H50:H51"/>
    <mergeCell ref="H52:H53"/>
    <mergeCell ref="A54:A55"/>
    <mergeCell ref="B54:B55"/>
    <mergeCell ref="C54:C55"/>
    <mergeCell ref="D54:D55"/>
    <mergeCell ref="E54:E55"/>
    <mergeCell ref="F54:F55"/>
    <mergeCell ref="G54:G55"/>
    <mergeCell ref="H54:H55"/>
    <mergeCell ref="F56:F57"/>
    <mergeCell ref="G56:G57"/>
    <mergeCell ref="H56:H57"/>
    <mergeCell ref="A58:A59"/>
    <mergeCell ref="B58:B59"/>
    <mergeCell ref="C58:C59"/>
    <mergeCell ref="D58:D59"/>
    <mergeCell ref="E58:E59"/>
    <mergeCell ref="F58:F59"/>
    <mergeCell ref="G58:G59"/>
    <mergeCell ref="H58:H59"/>
    <mergeCell ref="A56:A57"/>
    <mergeCell ref="B56:B57"/>
    <mergeCell ref="C56:C57"/>
    <mergeCell ref="D56:D57"/>
    <mergeCell ref="E56:E57"/>
    <mergeCell ref="F60:F61"/>
    <mergeCell ref="G60:G61"/>
    <mergeCell ref="H60:H61"/>
    <mergeCell ref="A62:A63"/>
    <mergeCell ref="B62:B63"/>
    <mergeCell ref="C62:C63"/>
    <mergeCell ref="D62:D63"/>
    <mergeCell ref="E62:E63"/>
    <mergeCell ref="F62:F63"/>
    <mergeCell ref="G62:G63"/>
    <mergeCell ref="H62:H63"/>
    <mergeCell ref="A60:A61"/>
    <mergeCell ref="B60:B61"/>
    <mergeCell ref="C60:C61"/>
    <mergeCell ref="D60:D61"/>
    <mergeCell ref="E60:E61"/>
    <mergeCell ref="H64:H65"/>
    <mergeCell ref="A66:A67"/>
    <mergeCell ref="B66:B67"/>
    <mergeCell ref="C66:C67"/>
    <mergeCell ref="D66:D67"/>
    <mergeCell ref="E66:E67"/>
    <mergeCell ref="F66:F67"/>
    <mergeCell ref="G66:G67"/>
    <mergeCell ref="H66:H67"/>
    <mergeCell ref="F69:G69"/>
    <mergeCell ref="F70:G70"/>
    <mergeCell ref="F71:G71"/>
    <mergeCell ref="A64:A65"/>
    <mergeCell ref="B64:B65"/>
    <mergeCell ref="C64:C65"/>
    <mergeCell ref="D64:D65"/>
    <mergeCell ref="E64:E65"/>
    <mergeCell ref="F64:F65"/>
    <mergeCell ref="G64:G6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призеры</vt:lpstr>
      <vt:lpstr>ФИН</vt:lpstr>
      <vt:lpstr>мс</vt:lpstr>
      <vt:lpstr>призеры!Область_печати</vt:lpstr>
      <vt:lpstr>ФИН!Область_печати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xiaomi</cp:lastModifiedBy>
  <cp:lastPrinted>2019-12-15T12:32:39Z</cp:lastPrinted>
  <dcterms:created xsi:type="dcterms:W3CDTF">1996-10-08T23:32:33Z</dcterms:created>
  <dcterms:modified xsi:type="dcterms:W3CDTF">2019-12-15T18:18:15Z</dcterms:modified>
</cp:coreProperties>
</file>