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cuments\Роман\"/>
    </mc:Choice>
  </mc:AlternateContent>
  <xr:revisionPtr revIDLastSave="0" documentId="8_{EF93E06D-D535-41DA-BFEF-C36C281952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ризеры" sheetId="3" r:id="rId1"/>
    <sheet name="ФИН" sheetId="2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призеры!$A$1:$I$91</definedName>
    <definedName name="_xlnm.Print_Area" localSheetId="1">ФИН!$A$1:$I$91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23" l="1"/>
  <c r="G76" i="23"/>
  <c r="F76" i="23"/>
  <c r="E76" i="23"/>
  <c r="D76" i="23"/>
  <c r="C76" i="23"/>
  <c r="H75" i="23"/>
  <c r="G75" i="23"/>
  <c r="F75" i="23"/>
  <c r="E75" i="23"/>
  <c r="D75" i="23"/>
  <c r="C75" i="23"/>
  <c r="H74" i="23"/>
  <c r="G74" i="23"/>
  <c r="F74" i="23"/>
  <c r="E74" i="23"/>
  <c r="D74" i="23"/>
  <c r="C74" i="23"/>
  <c r="H73" i="23"/>
  <c r="G73" i="23"/>
  <c r="F73" i="23"/>
  <c r="E73" i="23"/>
  <c r="D73" i="23"/>
  <c r="C73" i="23"/>
  <c r="H72" i="23"/>
  <c r="G72" i="23"/>
  <c r="F72" i="23"/>
  <c r="E72" i="23"/>
  <c r="D72" i="23"/>
  <c r="C72" i="23"/>
  <c r="H71" i="23"/>
  <c r="G71" i="23"/>
  <c r="F71" i="23"/>
  <c r="E71" i="23"/>
  <c r="D71" i="23"/>
  <c r="C71" i="23"/>
  <c r="H76" i="3"/>
  <c r="G76" i="3"/>
  <c r="F76" i="3"/>
  <c r="E76" i="3"/>
  <c r="D76" i="3"/>
  <c r="C76" i="3"/>
  <c r="H75" i="3"/>
  <c r="G75" i="3"/>
  <c r="F75" i="3"/>
  <c r="E75" i="3"/>
  <c r="D75" i="3"/>
  <c r="C75" i="3"/>
  <c r="H74" i="3"/>
  <c r="G74" i="3"/>
  <c r="F74" i="3"/>
  <c r="E74" i="3"/>
  <c r="D74" i="3"/>
  <c r="C74" i="3"/>
  <c r="H73" i="3"/>
  <c r="G73" i="3"/>
  <c r="F73" i="3"/>
  <c r="E73" i="3"/>
  <c r="D73" i="3"/>
  <c r="C73" i="3"/>
  <c r="H72" i="3"/>
  <c r="G72" i="3"/>
  <c r="F72" i="3"/>
  <c r="E72" i="3"/>
  <c r="D72" i="3"/>
  <c r="C72" i="3"/>
  <c r="H71" i="3"/>
  <c r="G71" i="3"/>
  <c r="F71" i="3"/>
  <c r="E71" i="3"/>
  <c r="D71" i="3"/>
  <c r="C71" i="3"/>
  <c r="A3" i="3" l="1"/>
  <c r="F11" i="3"/>
  <c r="D11" i="3"/>
  <c r="C11" i="3"/>
  <c r="F10" i="3"/>
  <c r="D10" i="3"/>
  <c r="C10" i="3"/>
  <c r="F9" i="3"/>
  <c r="D9" i="3"/>
  <c r="C9" i="3"/>
  <c r="F8" i="3"/>
  <c r="D8" i="3"/>
  <c r="C8" i="3"/>
  <c r="F82" i="23"/>
  <c r="F81" i="23"/>
  <c r="B81" i="23"/>
  <c r="F80" i="23"/>
  <c r="F79" i="23"/>
  <c r="B79" i="23"/>
  <c r="I78" i="23"/>
  <c r="I77" i="23"/>
  <c r="H69" i="23"/>
  <c r="G69" i="23"/>
  <c r="F69" i="23"/>
  <c r="E69" i="23"/>
  <c r="D69" i="23"/>
  <c r="C69" i="23"/>
  <c r="H68" i="23"/>
  <c r="G68" i="23"/>
  <c r="F68" i="23"/>
  <c r="E68" i="23"/>
  <c r="D68" i="23"/>
  <c r="C68" i="23"/>
  <c r="H67" i="23"/>
  <c r="G67" i="23"/>
  <c r="F67" i="23"/>
  <c r="E67" i="23"/>
  <c r="D67" i="23"/>
  <c r="C67" i="23"/>
  <c r="H66" i="23"/>
  <c r="G66" i="23"/>
  <c r="F66" i="23"/>
  <c r="E66" i="23"/>
  <c r="D66" i="23"/>
  <c r="C66" i="23"/>
  <c r="H57" i="23"/>
  <c r="G57" i="23"/>
  <c r="F57" i="23"/>
  <c r="E57" i="23"/>
  <c r="D57" i="23"/>
  <c r="C57" i="23"/>
  <c r="H50" i="23"/>
  <c r="G50" i="23"/>
  <c r="F50" i="23"/>
  <c r="E50" i="23"/>
  <c r="D50" i="23"/>
  <c r="C50" i="23"/>
  <c r="H48" i="23"/>
  <c r="G48" i="23"/>
  <c r="F48" i="23"/>
  <c r="E48" i="23"/>
  <c r="D48" i="23"/>
  <c r="C48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4" i="23"/>
  <c r="G44" i="23"/>
  <c r="F44" i="23"/>
  <c r="E44" i="23"/>
  <c r="D44" i="23"/>
  <c r="C44" i="23"/>
  <c r="H43" i="23"/>
  <c r="G43" i="23"/>
  <c r="F43" i="23"/>
  <c r="E43" i="23"/>
  <c r="D43" i="23"/>
  <c r="C43" i="23"/>
  <c r="H36" i="23"/>
  <c r="G36" i="23"/>
  <c r="F36" i="23"/>
  <c r="E36" i="23"/>
  <c r="D36" i="23"/>
  <c r="C36" i="23"/>
  <c r="H29" i="23"/>
  <c r="G29" i="23"/>
  <c r="F29" i="23"/>
  <c r="E29" i="23"/>
  <c r="D29" i="23"/>
  <c r="C29" i="23"/>
  <c r="H22" i="23"/>
  <c r="G22" i="23"/>
  <c r="F22" i="23"/>
  <c r="E22" i="23"/>
  <c r="D22" i="23"/>
  <c r="C22" i="23"/>
  <c r="H20" i="23"/>
  <c r="G20" i="23"/>
  <c r="F20" i="23"/>
  <c r="E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E15" i="23"/>
  <c r="D15" i="23"/>
  <c r="C15" i="23"/>
  <c r="H13" i="23"/>
  <c r="G13" i="23"/>
  <c r="F13" i="23"/>
  <c r="E13" i="23"/>
  <c r="D13" i="23"/>
  <c r="C13" i="23"/>
  <c r="H12" i="23"/>
  <c r="G12" i="23"/>
  <c r="F12" i="23"/>
  <c r="E12" i="23"/>
  <c r="D12" i="23"/>
  <c r="C12" i="2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A4" i="23"/>
  <c r="A3" i="23"/>
  <c r="C66" i="3"/>
  <c r="D66" i="3"/>
  <c r="E66" i="3"/>
  <c r="F66" i="3"/>
  <c r="G66" i="3"/>
  <c r="H66" i="3"/>
  <c r="C67" i="3"/>
  <c r="D67" i="3"/>
  <c r="E67" i="3"/>
  <c r="F67" i="3"/>
  <c r="G67" i="3"/>
  <c r="H67" i="3"/>
  <c r="C68" i="3"/>
  <c r="D68" i="3"/>
  <c r="E68" i="3"/>
  <c r="F68" i="3"/>
  <c r="G68" i="3"/>
  <c r="H68" i="3"/>
  <c r="C69" i="3"/>
  <c r="D69" i="3"/>
  <c r="E69" i="3"/>
  <c r="F69" i="3"/>
  <c r="G69" i="3"/>
  <c r="H69" i="3"/>
  <c r="D57" i="3"/>
  <c r="E57" i="3"/>
  <c r="F57" i="3"/>
  <c r="G57" i="3"/>
  <c r="H57" i="3"/>
  <c r="C57" i="3"/>
  <c r="D50" i="3"/>
  <c r="E50" i="3"/>
  <c r="F50" i="3"/>
  <c r="G50" i="3"/>
  <c r="H50" i="3"/>
  <c r="C50" i="3"/>
  <c r="C44" i="3"/>
  <c r="D44" i="3"/>
  <c r="E44" i="3"/>
  <c r="F44" i="3"/>
  <c r="G44" i="3"/>
  <c r="H44" i="3"/>
  <c r="C45" i="3"/>
  <c r="D45" i="3"/>
  <c r="E45" i="3"/>
  <c r="F45" i="3"/>
  <c r="G45" i="3"/>
  <c r="H45" i="3"/>
  <c r="C46" i="3"/>
  <c r="D46" i="3"/>
  <c r="E46" i="3"/>
  <c r="F46" i="3"/>
  <c r="G46" i="3"/>
  <c r="H46" i="3"/>
  <c r="C47" i="3"/>
  <c r="D47" i="3"/>
  <c r="E47" i="3"/>
  <c r="F47" i="3"/>
  <c r="G47" i="3"/>
  <c r="H47" i="3"/>
  <c r="C48" i="3"/>
  <c r="D48" i="3"/>
  <c r="F48" i="3"/>
  <c r="G48" i="3"/>
  <c r="H48" i="3"/>
  <c r="D43" i="3"/>
  <c r="E43" i="3"/>
  <c r="F43" i="3"/>
  <c r="G43" i="3"/>
  <c r="H43" i="3"/>
  <c r="C43" i="3"/>
  <c r="D36" i="3"/>
  <c r="E36" i="3"/>
  <c r="F36" i="3"/>
  <c r="G36" i="3"/>
  <c r="H36" i="3"/>
  <c r="C36" i="3"/>
  <c r="D29" i="3"/>
  <c r="E29" i="3"/>
  <c r="F29" i="3"/>
  <c r="G29" i="3"/>
  <c r="H29" i="3"/>
  <c r="C29" i="3"/>
  <c r="D22" i="3"/>
  <c r="E22" i="3"/>
  <c r="F22" i="3"/>
  <c r="G22" i="3"/>
  <c r="H22" i="3"/>
  <c r="C22" i="3"/>
  <c r="C16" i="3"/>
  <c r="I78" i="3"/>
  <c r="I77" i="3"/>
  <c r="E18" i="3"/>
  <c r="H17" i="3"/>
  <c r="D20" i="3"/>
  <c r="E16" i="3"/>
  <c r="C19" i="3"/>
  <c r="C18" i="3"/>
  <c r="E17" i="3"/>
  <c r="D18" i="3"/>
  <c r="H18" i="3"/>
  <c r="G17" i="3"/>
  <c r="D17" i="3"/>
  <c r="H19" i="3"/>
  <c r="D19" i="3"/>
  <c r="G19" i="3"/>
  <c r="E19" i="3"/>
  <c r="H16" i="3"/>
  <c r="D16" i="3"/>
  <c r="G18" i="3"/>
  <c r="C17" i="3"/>
  <c r="G20" i="3"/>
  <c r="E20" i="3"/>
  <c r="H20" i="3"/>
  <c r="G15" i="3"/>
  <c r="E15" i="3"/>
  <c r="D15" i="3"/>
  <c r="H15" i="3"/>
  <c r="C20" i="3"/>
  <c r="C15" i="3"/>
  <c r="G16" i="3"/>
  <c r="F17" i="3"/>
  <c r="F15" i="3"/>
  <c r="F16" i="3"/>
  <c r="F19" i="3"/>
  <c r="F18" i="3"/>
  <c r="F20" i="3"/>
  <c r="B81" i="3"/>
  <c r="B79" i="3"/>
  <c r="A4" i="3"/>
  <c r="E11" i="3"/>
  <c r="E10" i="3"/>
  <c r="H12" i="3"/>
  <c r="E8" i="3"/>
  <c r="H9" i="3"/>
  <c r="G13" i="3"/>
  <c r="C12" i="3"/>
  <c r="G11" i="3"/>
  <c r="H11" i="3"/>
  <c r="G12" i="3"/>
  <c r="H8" i="3"/>
  <c r="E9" i="3"/>
  <c r="E12" i="3"/>
  <c r="D12" i="3"/>
  <c r="G10" i="3"/>
  <c r="D13" i="3"/>
  <c r="H13" i="3"/>
  <c r="G8" i="3"/>
  <c r="E13" i="3"/>
  <c r="C13" i="3"/>
  <c r="G9" i="3"/>
  <c r="H10" i="3"/>
  <c r="F13" i="3"/>
  <c r="F12" i="3"/>
  <c r="H64" i="23" l="1"/>
  <c r="H64" i="3"/>
  <c r="D64" i="3"/>
  <c r="D64" i="23"/>
  <c r="C64" i="23"/>
  <c r="C64" i="3"/>
  <c r="G64" i="23"/>
  <c r="G64" i="3"/>
  <c r="E64" i="3"/>
  <c r="E64" i="23"/>
  <c r="F64" i="23"/>
  <c r="F64" i="3"/>
  <c r="H65" i="23" l="1"/>
  <c r="H65" i="3"/>
  <c r="C65" i="3"/>
  <c r="C65" i="23"/>
  <c r="F65" i="23"/>
  <c r="F65" i="3"/>
  <c r="G65" i="3"/>
  <c r="G65" i="23"/>
  <c r="E65" i="3"/>
  <c r="E65" i="23"/>
  <c r="D65" i="23"/>
  <c r="D65" i="3"/>
  <c r="H61" i="23" l="1"/>
  <c r="H61" i="3"/>
  <c r="F60" i="23" l="1"/>
  <c r="F60" i="3"/>
  <c r="E60" i="23"/>
  <c r="E60" i="3"/>
  <c r="C61" i="23"/>
  <c r="C61" i="3"/>
  <c r="H62" i="23"/>
  <c r="H62" i="3"/>
  <c r="F59" i="3"/>
  <c r="F59" i="23"/>
  <c r="E62" i="23"/>
  <c r="E62" i="3"/>
  <c r="D59" i="23"/>
  <c r="D59" i="3"/>
  <c r="E61" i="3"/>
  <c r="E61" i="23"/>
  <c r="G62" i="3"/>
  <c r="G62" i="23"/>
  <c r="D62" i="23"/>
  <c r="D62" i="3"/>
  <c r="F61" i="23"/>
  <c r="F61" i="3"/>
  <c r="C59" i="23"/>
  <c r="C59" i="3"/>
  <c r="G59" i="23"/>
  <c r="G59" i="3"/>
  <c r="D60" i="3"/>
  <c r="D60" i="23"/>
  <c r="G61" i="23"/>
  <c r="G61" i="3"/>
  <c r="G60" i="3"/>
  <c r="G60" i="23"/>
  <c r="H59" i="23"/>
  <c r="H59" i="3"/>
  <c r="F62" i="23"/>
  <c r="F62" i="3"/>
  <c r="E59" i="3"/>
  <c r="E59" i="23"/>
  <c r="C60" i="3"/>
  <c r="C60" i="23"/>
  <c r="D61" i="23"/>
  <c r="D61" i="3"/>
  <c r="H60" i="23"/>
  <c r="H60" i="3"/>
  <c r="C62" i="3"/>
  <c r="C62" i="23"/>
  <c r="G58" i="3" l="1"/>
  <c r="G58" i="23"/>
  <c r="H58" i="3"/>
  <c r="H58" i="23"/>
  <c r="E58" i="23"/>
  <c r="E58" i="3"/>
  <c r="C58" i="3"/>
  <c r="C58" i="23"/>
  <c r="D58" i="3"/>
  <c r="D58" i="23"/>
  <c r="F58" i="23"/>
  <c r="F58" i="3"/>
  <c r="G52" i="23" l="1"/>
  <c r="G52" i="3"/>
  <c r="G53" i="23"/>
  <c r="G53" i="3"/>
  <c r="F52" i="3"/>
  <c r="F52" i="23"/>
  <c r="D53" i="3"/>
  <c r="D53" i="23"/>
  <c r="E52" i="23"/>
  <c r="E52" i="3"/>
  <c r="H52" i="23"/>
  <c r="H52" i="3"/>
  <c r="E53" i="23"/>
  <c r="E53" i="3"/>
  <c r="H54" i="23" l="1"/>
  <c r="H54" i="3"/>
  <c r="C54" i="23"/>
  <c r="C54" i="3"/>
  <c r="H55" i="3"/>
  <c r="H55" i="23"/>
  <c r="E55" i="23"/>
  <c r="E55" i="3"/>
  <c r="C55" i="23"/>
  <c r="C55" i="3"/>
  <c r="C52" i="3"/>
  <c r="C52" i="23"/>
  <c r="H53" i="3"/>
  <c r="H53" i="23"/>
  <c r="D54" i="23"/>
  <c r="D54" i="3"/>
  <c r="D55" i="3"/>
  <c r="D55" i="23"/>
  <c r="D52" i="23"/>
  <c r="D52" i="3"/>
  <c r="C53" i="23"/>
  <c r="C53" i="3"/>
  <c r="E54" i="23"/>
  <c r="E54" i="3"/>
  <c r="F53" i="23"/>
  <c r="F53" i="3"/>
  <c r="F54" i="3"/>
  <c r="F54" i="23"/>
  <c r="G54" i="23"/>
  <c r="G54" i="3"/>
  <c r="F55" i="23"/>
  <c r="F55" i="3"/>
  <c r="G55" i="23"/>
  <c r="G55" i="3"/>
  <c r="D51" i="23" l="1"/>
  <c r="D51" i="3"/>
  <c r="C51" i="3"/>
  <c r="C51" i="23"/>
  <c r="E51" i="3"/>
  <c r="E51" i="23"/>
  <c r="F51" i="23"/>
  <c r="F51" i="3"/>
  <c r="G51" i="3"/>
  <c r="G51" i="23"/>
  <c r="H51" i="23"/>
  <c r="H51" i="3"/>
  <c r="E39" i="23" l="1"/>
  <c r="E39" i="3"/>
  <c r="F38" i="3"/>
  <c r="F38" i="23"/>
  <c r="H39" i="3"/>
  <c r="H39" i="23"/>
  <c r="H38" i="23"/>
  <c r="H38" i="3"/>
  <c r="D38" i="23" l="1"/>
  <c r="D38" i="3"/>
  <c r="G38" i="23"/>
  <c r="G38" i="3"/>
  <c r="G41" i="23"/>
  <c r="G41" i="3"/>
  <c r="H41" i="3"/>
  <c r="H41" i="23"/>
  <c r="E40" i="23"/>
  <c r="E40" i="3"/>
  <c r="F39" i="23"/>
  <c r="F39" i="3"/>
  <c r="D40" i="23"/>
  <c r="D40" i="3"/>
  <c r="F41" i="23"/>
  <c r="F41" i="3"/>
  <c r="D41" i="3"/>
  <c r="D41" i="23"/>
  <c r="F40" i="3"/>
  <c r="F40" i="23"/>
  <c r="G39" i="23"/>
  <c r="G39" i="3"/>
  <c r="C39" i="23"/>
  <c r="C39" i="3"/>
  <c r="C38" i="23"/>
  <c r="C38" i="3"/>
  <c r="C41" i="23"/>
  <c r="C41" i="3"/>
  <c r="G40" i="23"/>
  <c r="G40" i="3"/>
  <c r="H40" i="23"/>
  <c r="H40" i="3"/>
  <c r="D39" i="3"/>
  <c r="D39" i="23"/>
  <c r="E38" i="23"/>
  <c r="E38" i="3"/>
  <c r="E41" i="23"/>
  <c r="E41" i="3"/>
  <c r="C40" i="23"/>
  <c r="C40" i="3"/>
  <c r="F37" i="23" l="1"/>
  <c r="F37" i="3"/>
  <c r="G37" i="23"/>
  <c r="G37" i="3"/>
  <c r="E37" i="23"/>
  <c r="E37" i="3"/>
  <c r="H37" i="3"/>
  <c r="H37" i="23"/>
  <c r="D37" i="3"/>
  <c r="D37" i="23"/>
  <c r="C37" i="23"/>
  <c r="C37" i="3"/>
  <c r="G32" i="3" l="1"/>
  <c r="G32" i="23"/>
  <c r="F31" i="3"/>
  <c r="F31" i="23"/>
  <c r="H31" i="23"/>
  <c r="H31" i="3"/>
  <c r="H32" i="3"/>
  <c r="H32" i="23"/>
  <c r="D32" i="3"/>
  <c r="D32" i="23"/>
  <c r="D34" i="3"/>
  <c r="D34" i="23"/>
  <c r="E32" i="23"/>
  <c r="E32" i="3"/>
  <c r="C32" i="23"/>
  <c r="C32" i="3"/>
  <c r="F32" i="23"/>
  <c r="F32" i="3"/>
  <c r="F34" i="23" l="1"/>
  <c r="F34" i="3"/>
  <c r="G34" i="3"/>
  <c r="G34" i="23"/>
  <c r="H33" i="23"/>
  <c r="H33" i="3"/>
  <c r="E31" i="23"/>
  <c r="E31" i="3"/>
  <c r="E33" i="3"/>
  <c r="E33" i="23"/>
  <c r="G33" i="23"/>
  <c r="G33" i="3"/>
  <c r="D33" i="23"/>
  <c r="D33" i="3"/>
  <c r="E34" i="23"/>
  <c r="E34" i="3"/>
  <c r="D31" i="23"/>
  <c r="D31" i="3"/>
  <c r="G31" i="23"/>
  <c r="G31" i="3"/>
  <c r="H34" i="3"/>
  <c r="H34" i="23"/>
  <c r="F33" i="3"/>
  <c r="F33" i="23"/>
  <c r="C33" i="23"/>
  <c r="C33" i="3"/>
  <c r="C34" i="3"/>
  <c r="C34" i="23"/>
  <c r="C31" i="23"/>
  <c r="C31" i="3"/>
  <c r="E30" i="23" l="1"/>
  <c r="E30" i="3"/>
  <c r="F30" i="23"/>
  <c r="F30" i="3"/>
  <c r="G30" i="23"/>
  <c r="G30" i="3"/>
  <c r="H30" i="3"/>
  <c r="H30" i="23"/>
  <c r="D30" i="3"/>
  <c r="D30" i="23"/>
  <c r="C30" i="23"/>
  <c r="C30" i="3"/>
  <c r="F24" i="23" l="1"/>
  <c r="F24" i="3"/>
  <c r="D25" i="23"/>
  <c r="D25" i="3"/>
  <c r="H24" i="23"/>
  <c r="H24" i="3"/>
  <c r="C26" i="3"/>
  <c r="C26" i="23"/>
  <c r="E25" i="3"/>
  <c r="E25" i="23"/>
  <c r="F26" i="23" l="1"/>
  <c r="F26" i="3"/>
  <c r="D26" i="23"/>
  <c r="D26" i="3"/>
  <c r="C27" i="3"/>
  <c r="C27" i="23"/>
  <c r="F27" i="23"/>
  <c r="F27" i="3"/>
  <c r="C24" i="23"/>
  <c r="C24" i="3"/>
  <c r="F25" i="23"/>
  <c r="F25" i="3"/>
  <c r="E27" i="3"/>
  <c r="E27" i="23"/>
  <c r="D27" i="23"/>
  <c r="D27" i="3"/>
  <c r="G27" i="3"/>
  <c r="G27" i="23"/>
  <c r="E24" i="3"/>
  <c r="E24" i="23"/>
  <c r="G24" i="3"/>
  <c r="G24" i="23"/>
  <c r="H25" i="23"/>
  <c r="H25" i="3"/>
  <c r="H26" i="23"/>
  <c r="H26" i="3"/>
  <c r="E26" i="3"/>
  <c r="E26" i="23"/>
  <c r="H27" i="23"/>
  <c r="H27" i="3"/>
  <c r="G26" i="23"/>
  <c r="G26" i="3"/>
  <c r="D24" i="23"/>
  <c r="D24" i="3"/>
  <c r="C25" i="3"/>
  <c r="C25" i="23"/>
  <c r="G25" i="3"/>
  <c r="G25" i="23"/>
  <c r="D23" i="23" l="1"/>
  <c r="D23" i="3"/>
  <c r="E23" i="23"/>
  <c r="E23" i="3"/>
  <c r="F23" i="23"/>
  <c r="F23" i="3"/>
  <c r="G23" i="3"/>
  <c r="G23" i="23"/>
  <c r="H23" i="23"/>
  <c r="H23" i="3"/>
  <c r="C23" i="3"/>
  <c r="C23" i="23"/>
</calcChain>
</file>

<file path=xl/sharedStrings.xml><?xml version="1.0" encoding="utf-8"?>
<sst xmlns="http://schemas.openxmlformats.org/spreadsheetml/2006/main" count="163" uniqueCount="32">
  <si>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</si>
  <si>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</si>
  <si>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</si>
  <si>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</si>
  <si>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</si>
  <si>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</si>
  <si>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</si>
  <si>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</si>
  <si>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</si>
  <si>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</si>
  <si>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</si>
  <si>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</si>
  <si>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</si>
  <si>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</si>
  <si>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</si>
  <si>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</si>
  <si>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</si>
  <si>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</si>
  <si>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</si>
  <si>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</si>
  <si>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</si>
  <si>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</si>
  <si>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</si>
  <si>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</si>
  <si>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св100</t>
  </si>
  <si>
    <t>100кг</t>
  </si>
  <si>
    <t xml:space="preserve"> 100+ кг</t>
  </si>
  <si>
    <t>СПИСОК ПОПАВШИХ НА ФИНАЛ ПЕРВЕНСТВА РОССИИ</t>
  </si>
  <si>
    <t>А.С.Тимомин</t>
  </si>
  <si>
    <t>/Рыбинск/</t>
  </si>
  <si>
    <t>А.Н.Шелепин</t>
  </si>
  <si>
    <t>УФО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</si>
</sst>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52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7" fillId="0" borderId="22" xfId="0" applyFont="1" applyFill="1" applyBorder="1"/>
    <xf numFmtId="0" fontId="7" fillId="0" borderId="22" xfId="0" applyFont="1" applyFill="1" applyBorder="1" applyAlignment="1">
      <alignment horizontal="center" vertical="center"/>
    </xf>
    <xf numFmtId="0" fontId="7" fillId="0" borderId="22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textRotation="90"/>
    </xf>
    <xf numFmtId="0" fontId="8" fillId="2" borderId="14" xfId="0" applyFont="1" applyFill="1" applyBorder="1" applyAlignment="1">
      <alignment vertical="center" textRotation="90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5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5" fillId="0" borderId="22" xfId="0" applyFont="1" applyFill="1" applyBorder="1"/>
    <xf numFmtId="0" fontId="15" fillId="0" borderId="0" xfId="0" applyFont="1" applyFill="1" applyBorder="1"/>
    <xf numFmtId="0" fontId="16" fillId="0" borderId="1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textRotation="90"/>
    </xf>
    <xf numFmtId="0" fontId="8" fillId="2" borderId="5" xfId="0" applyFont="1" applyFill="1" applyBorder="1" applyAlignment="1">
      <alignment vertical="center" textRotation="90"/>
    </xf>
    <xf numFmtId="0" fontId="8" fillId="2" borderId="30" xfId="0" applyFont="1" applyFill="1" applyBorder="1" applyAlignment="1">
      <alignment vertical="center" textRotation="90"/>
    </xf>
    <xf numFmtId="0" fontId="1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textRotation="90"/>
    </xf>
    <xf numFmtId="0" fontId="11" fillId="2" borderId="14" xfId="0" applyFont="1" applyFill="1" applyBorder="1" applyAlignment="1">
      <alignment vertical="center" textRotation="90"/>
    </xf>
    <xf numFmtId="49" fontId="3" fillId="0" borderId="31" xfId="0" applyNumberFormat="1" applyFont="1" applyFill="1" applyBorder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textRotation="90"/>
    </xf>
    <xf numFmtId="0" fontId="11" fillId="2" borderId="5" xfId="0" applyFont="1" applyFill="1" applyBorder="1" applyAlignment="1">
      <alignment vertical="center" textRotation="90"/>
    </xf>
    <xf numFmtId="0" fontId="11" fillId="2" borderId="30" xfId="0" applyFont="1" applyFill="1" applyBorder="1" applyAlignment="1">
      <alignment vertical="center" textRotation="90"/>
    </xf>
    <xf numFmtId="0" fontId="17" fillId="0" borderId="0" xfId="0" applyFont="1"/>
    <xf numFmtId="49" fontId="3" fillId="5" borderId="2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0" fillId="5" borderId="17" xfId="0" applyFont="1" applyFill="1" applyBorder="1" applyAlignment="1">
      <alignment vertical="center" wrapText="1"/>
    </xf>
    <xf numFmtId="49" fontId="3" fillId="5" borderId="25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49" fontId="3" fillId="5" borderId="15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20" fillId="0" borderId="0" xfId="0" applyFont="1" applyFill="1"/>
    <xf numFmtId="0" fontId="10" fillId="0" borderId="0" xfId="0" applyFont="1" applyBorder="1" applyAlignment="1">
      <alignment vertical="center" wrapText="1"/>
    </xf>
    <xf numFmtId="0" fontId="10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9" fillId="0" borderId="22" xfId="0" applyFont="1" applyFill="1" applyBorder="1"/>
    <xf numFmtId="0" fontId="19" fillId="0" borderId="22" xfId="0" applyNumberFormat="1" applyFont="1" applyFill="1" applyBorder="1"/>
    <xf numFmtId="0" fontId="19" fillId="0" borderId="0" xfId="0" applyNumberFormat="1" applyFont="1" applyFill="1"/>
    <xf numFmtId="0" fontId="20" fillId="0" borderId="22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9" fillId="0" borderId="0" xfId="0" applyNumberFormat="1" applyFont="1" applyFill="1" applyBorder="1"/>
    <xf numFmtId="0" fontId="1" fillId="5" borderId="3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textRotation="90"/>
    </xf>
    <xf numFmtId="0" fontId="8" fillId="2" borderId="21" xfId="0" applyFont="1" applyFill="1" applyBorder="1" applyAlignment="1">
      <alignment horizontal="center" vertical="center" textRotation="90"/>
    </xf>
    <xf numFmtId="0" fontId="8" fillId="2" borderId="14" xfId="0" applyFont="1" applyFill="1" applyBorder="1" applyAlignment="1">
      <alignment horizontal="center" vertical="center" textRotation="90"/>
    </xf>
    <xf numFmtId="0" fontId="18" fillId="2" borderId="16" xfId="0" applyFont="1" applyFill="1" applyBorder="1" applyAlignment="1">
      <alignment horizontal="center" vertical="center" textRotation="90"/>
    </xf>
    <xf numFmtId="0" fontId="18" fillId="2" borderId="4" xfId="0" applyFont="1" applyFill="1" applyBorder="1" applyAlignment="1">
      <alignment horizontal="center" vertical="center" textRotation="90"/>
    </xf>
    <xf numFmtId="0" fontId="18" fillId="2" borderId="5" xfId="0" applyFont="1" applyFill="1" applyBorder="1" applyAlignment="1">
      <alignment horizontal="center" vertical="center" textRotation="90"/>
    </xf>
    <xf numFmtId="0" fontId="8" fillId="2" borderId="16" xfId="0" applyFont="1" applyFill="1" applyBorder="1" applyAlignment="1">
      <alignment horizontal="center" vertical="center" textRotation="90"/>
    </xf>
    <xf numFmtId="0" fontId="8" fillId="2" borderId="4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2" borderId="14" xfId="0" applyFont="1" applyFill="1" applyBorder="1" applyAlignment="1">
      <alignment horizontal="center" vertical="center" textRotation="90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 textRotation="90"/>
    </xf>
    <xf numFmtId="0" fontId="11" fillId="2" borderId="14" xfId="0" applyFont="1" applyFill="1" applyBorder="1" applyAlignment="1">
      <alignment horizontal="center" vertical="center" textRotation="90"/>
    </xf>
    <xf numFmtId="0" fontId="11" fillId="2" borderId="13" xfId="0" applyFont="1" applyFill="1" applyBorder="1" applyAlignment="1">
      <alignment horizontal="center" textRotation="90"/>
    </xf>
    <xf numFmtId="0" fontId="11" fillId="2" borderId="14" xfId="0" applyFont="1" applyFill="1" applyBorder="1" applyAlignment="1">
      <alignment horizontal="center" textRotation="90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 xr:uid="{00000000-0005-0000-0000-000001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121920</xdr:rowOff>
    </xdr:from>
    <xdr:to>
      <xdr:col>1</xdr:col>
      <xdr:colOff>76200</xdr:colOff>
      <xdr:row>2</xdr:row>
      <xdr:rowOff>0</xdr:rowOff>
    </xdr:to>
    <xdr:pic>
      <xdr:nvPicPr>
        <xdr:cNvPr id="1518" name="Picture 2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21920"/>
          <a:ext cx="4419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403860</xdr:colOff>
      <xdr:row>0</xdr:row>
      <xdr:rowOff>152400</xdr:rowOff>
    </xdr:from>
    <xdr:to>
      <xdr:col>13</xdr:col>
      <xdr:colOff>251460</xdr:colOff>
      <xdr:row>2</xdr:row>
      <xdr:rowOff>179070</xdr:rowOff>
    </xdr:to>
    <xdr:pic>
      <xdr:nvPicPr>
        <xdr:cNvPr id="5" name="Рисунок 15" descr="http://im7-tub-ru.yandex.net/i?id=181036194-10-72&amp;n=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635" y="152400"/>
          <a:ext cx="10668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196215</xdr:colOff>
      <xdr:row>2</xdr:row>
      <xdr:rowOff>335280</xdr:rowOff>
    </xdr:from>
    <xdr:to>
      <xdr:col>13</xdr:col>
      <xdr:colOff>129540</xdr:colOff>
      <xdr:row>5</xdr:row>
      <xdr:rowOff>74295</xdr:rowOff>
    </xdr:to>
    <xdr:pic>
      <xdr:nvPicPr>
        <xdr:cNvPr id="7" name="Рисунок 5" descr="http://www.pishmalife.ru/uploads/f1/s/21/891/image/457/875/thumb_Sambo.gif?t=144413797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1590" y="916305"/>
          <a:ext cx="542925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10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100+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5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6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6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7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8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102;&#1085;&#1080;&#1086;&#1088;&#1099;/9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>
        <row r="6">
          <cell r="G6" t="str">
            <v>Курганская</v>
          </cell>
        </row>
      </sheetData>
      <sheetData sheetId="3">
        <row r="2">
          <cell r="A2" t="str">
            <v>ПЕРВЕНСТВО УРАЛЬСКОГО ФЕДЕРАЛЬНОГО ОКРУГА ПО САМБО СРЕДИ ЮНИОРОВ 1999-2000г.р.</v>
          </cell>
        </row>
        <row r="3">
          <cell r="A3" t="str">
            <v>13-15 декабря 2019г.                                              г.Екатеринбург</v>
          </cell>
        </row>
        <row r="6">
          <cell r="A6" t="str">
            <v>Гл. судья, судья ВК</v>
          </cell>
          <cell r="G6" t="str">
            <v>М.Г.Стенников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/Качканар/</v>
          </cell>
        </row>
      </sheetData>
      <sheetData sheetId="4">
        <row r="3">
          <cell r="A3" t="str">
            <v>14-15 декабря 2018г.                                              г.Верхняя Пышма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Шонематов  Малик-шах Тимурович</v>
          </cell>
          <cell r="D6" t="str">
            <v>14.03.2002, 1сп</v>
          </cell>
          <cell r="E6" t="str">
            <v>УФО</v>
          </cell>
          <cell r="F6" t="str">
            <v>Свердловская, Екатеринбург, СК "Родина"</v>
          </cell>
          <cell r="G6">
            <v>0</v>
          </cell>
          <cell r="H6" t="str">
            <v>Селянина О.В., Федосеев М.Е. Гасанов Э.С., Мартюшев М.С.</v>
          </cell>
        </row>
        <row r="7">
          <cell r="C7" t="str">
            <v>СЛИНЬКО Данил Алексеевич</v>
          </cell>
          <cell r="D7" t="str">
            <v>31.12.00, КМС</v>
          </cell>
          <cell r="E7" t="str">
            <v>УФО</v>
          </cell>
          <cell r="F7" t="str">
            <v>Курганская, Курган, СШОР№1</v>
          </cell>
          <cell r="G7">
            <v>0</v>
          </cell>
          <cell r="H7" t="str">
            <v>Распопов А.Н.</v>
          </cell>
        </row>
        <row r="8">
          <cell r="C8" t="str">
            <v>БЕЛИОГЛОВ Илья Андреевич</v>
          </cell>
          <cell r="D8" t="str">
            <v>01.08.02, КМС</v>
          </cell>
          <cell r="E8" t="str">
            <v>УФО</v>
          </cell>
          <cell r="F8" t="str">
            <v>Челябинская, Челябинск</v>
          </cell>
          <cell r="G8">
            <v>0</v>
          </cell>
          <cell r="H8" t="str">
            <v xml:space="preserve">Питунин А.Г. </v>
          </cell>
        </row>
        <row r="9">
          <cell r="C9" t="str">
            <v>Хомяков Егор Михайлович</v>
          </cell>
          <cell r="D9" t="str">
            <v>31.12.2001, 3сп</v>
          </cell>
          <cell r="E9" t="str">
            <v>УФО</v>
          </cell>
          <cell r="F9" t="str">
            <v>Свердловская, Екатеринбург, СШ №8 Локомотив</v>
          </cell>
          <cell r="G9">
            <v>0</v>
          </cell>
          <cell r="H9" t="str">
            <v>Пышминцев В.А.</v>
          </cell>
        </row>
        <row r="10">
          <cell r="C10" t="str">
            <v>Филатов Богдан Валерьевич</v>
          </cell>
          <cell r="D10" t="str">
            <v>26.02.2002, 3сп</v>
          </cell>
          <cell r="E10" t="str">
            <v>УФО</v>
          </cell>
          <cell r="F10" t="str">
            <v>Свердловская, Екатеринбург, СШ №8 Локомотив</v>
          </cell>
          <cell r="G10">
            <v>0</v>
          </cell>
          <cell r="H10" t="str">
            <v>Пышминцев В.А.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Желтов Роман Игоревич</v>
          </cell>
          <cell r="D6" t="str">
            <v>14.08.2002, КМС</v>
          </cell>
          <cell r="E6" t="str">
            <v>УФО</v>
          </cell>
          <cell r="F6" t="str">
            <v>Свердловская, Екатеринбург, СК "Родина"</v>
          </cell>
          <cell r="G6">
            <v>0</v>
          </cell>
          <cell r="H6" t="str">
            <v>Воронов В.В. Бородин О.Б.</v>
          </cell>
        </row>
        <row r="7">
          <cell r="C7" t="str">
            <v>Сафаров Булуд Рамис оглы</v>
          </cell>
          <cell r="D7" t="str">
            <v>14.05.2002, 1сп</v>
          </cell>
          <cell r="E7" t="str">
            <v>УФО</v>
          </cell>
          <cell r="F7" t="str">
            <v>Свердловская, Екатеринбург, СК "Родина"</v>
          </cell>
          <cell r="G7">
            <v>0</v>
          </cell>
          <cell r="H7" t="str">
            <v>Селянина О.В., Федосеев М.Е.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КРИВОНОГОВ Никита Эдуардович</v>
          </cell>
          <cell r="D6" t="str">
            <v>21.09.02, 3сп</v>
          </cell>
          <cell r="E6" t="str">
            <v>УФО</v>
          </cell>
          <cell r="F6" t="str">
            <v>ХМАО-Югра, г.Нижневартовск</v>
          </cell>
          <cell r="G6">
            <v>0</v>
          </cell>
          <cell r="H6" t="str">
            <v>Воробьев В.В.</v>
          </cell>
        </row>
        <row r="7">
          <cell r="C7" t="str">
            <v>Джиоев Максим Русланович</v>
          </cell>
          <cell r="D7" t="str">
            <v>20.07.2002, 2сп</v>
          </cell>
          <cell r="E7" t="str">
            <v>УФО</v>
          </cell>
          <cell r="F7" t="str">
            <v>Свердловская, Н.Тагил, СШ Тагилстрой</v>
          </cell>
          <cell r="G7">
            <v>0</v>
          </cell>
          <cell r="H7" t="str">
            <v>Гориславский И.А., Матвеев С.В.</v>
          </cell>
        </row>
        <row r="8">
          <cell r="C8" t="str">
            <v>МАЛЬГИН Данил Сергеевич</v>
          </cell>
          <cell r="D8" t="str">
            <v>15.11.2002, 2сп</v>
          </cell>
          <cell r="E8" t="str">
            <v>УФО</v>
          </cell>
          <cell r="F8" t="str">
            <v>Свердловская, Ирбит, ДЮСШ</v>
          </cell>
          <cell r="G8">
            <v>0</v>
          </cell>
          <cell r="H8" t="str">
            <v>Двинских Д.А., Бердников Ф.В.</v>
          </cell>
        </row>
        <row r="9">
          <cell r="C9" t="str">
            <v>ИЛЬЯСОВ Арсен Шамилович</v>
          </cell>
          <cell r="D9" t="str">
            <v>22.03.01, 2сп</v>
          </cell>
          <cell r="E9" t="str">
            <v>УФО</v>
          </cell>
          <cell r="F9" t="str">
            <v>ХМАО-Югра, г.Радужный</v>
          </cell>
          <cell r="G9">
            <v>0</v>
          </cell>
          <cell r="H9" t="str">
            <v>Закарьяев А.Ф.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ИВАНОВ Кирилл Евгеньевич</v>
          </cell>
          <cell r="D6" t="str">
            <v>11.08.00, МС</v>
          </cell>
          <cell r="E6" t="str">
            <v>УФО</v>
          </cell>
          <cell r="F6" t="str">
            <v>Свердловская, Екатеринбург, СК "Родина"</v>
          </cell>
          <cell r="G6">
            <v>0</v>
          </cell>
          <cell r="H6" t="str">
            <v>Воронов В.В., Бородин О.Б.</v>
          </cell>
        </row>
        <row r="7">
          <cell r="C7" t="str">
            <v>Лушников Андрей Олегович</v>
          </cell>
          <cell r="D7" t="str">
            <v>30.12.2001, КМС</v>
          </cell>
          <cell r="E7" t="str">
            <v>УФО</v>
          </cell>
          <cell r="F7" t="str">
            <v>Курганская, Курган, СШОР№1</v>
          </cell>
          <cell r="G7">
            <v>0</v>
          </cell>
          <cell r="H7" t="str">
            <v>Кудрявцев С.Ю.</v>
          </cell>
        </row>
        <row r="8">
          <cell r="C8" t="str">
            <v>АКАЕВ Абдурахман Нариманович</v>
          </cell>
          <cell r="D8" t="str">
            <v>17.07.02, КМС</v>
          </cell>
          <cell r="E8" t="str">
            <v>УФО</v>
          </cell>
          <cell r="F8" t="str">
            <v>ХМАО-Югра, г.Радужный</v>
          </cell>
          <cell r="G8">
            <v>0</v>
          </cell>
          <cell r="H8" t="str">
            <v>Акаев Р.А.</v>
          </cell>
        </row>
        <row r="9">
          <cell r="C9" t="str">
            <v>Голубцов Никита Андреевич</v>
          </cell>
          <cell r="D9" t="str">
            <v>25.12.2001, КМС</v>
          </cell>
          <cell r="E9" t="str">
            <v>УФО</v>
          </cell>
          <cell r="F9" t="str">
            <v>Курганская, Курган, СШОР№1</v>
          </cell>
          <cell r="G9">
            <v>0</v>
          </cell>
          <cell r="H9" t="str">
            <v>Распопов А.Н.</v>
          </cell>
        </row>
        <row r="10">
          <cell r="C10" t="str">
            <v>Тарков Дмитрий Сергеевич</v>
          </cell>
          <cell r="D10" t="str">
            <v>26.08.2001, 1сп</v>
          </cell>
          <cell r="E10" t="str">
            <v>УФО</v>
          </cell>
          <cell r="F10" t="str">
            <v>Курганская, Курган, СШОР№1</v>
          </cell>
          <cell r="G10">
            <v>0</v>
          </cell>
          <cell r="H10" t="str">
            <v>Евтодеев В.Ф.</v>
          </cell>
        </row>
        <row r="11">
          <cell r="C11" t="str">
            <v>Буторов Юрий Константинович</v>
          </cell>
          <cell r="D11" t="str">
            <v>23.12.2002, 2сп</v>
          </cell>
          <cell r="E11" t="str">
            <v>УФО</v>
          </cell>
          <cell r="F11" t="str">
            <v>Свердловская, Н.Тагил, СШ Тагилстрой</v>
          </cell>
          <cell r="G11">
            <v>0</v>
          </cell>
          <cell r="H11" t="str">
            <v>Матвеев С.В., Гориславский И.А.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ЛУКЬЯНЧУК Николай Александрович</v>
          </cell>
          <cell r="D6" t="str">
            <v>23.01.01, КМС</v>
          </cell>
          <cell r="E6" t="str">
            <v>УФО</v>
          </cell>
          <cell r="F6" t="str">
            <v>ХМАО-Югра, г.Нижневартовск</v>
          </cell>
          <cell r="G6">
            <v>0</v>
          </cell>
          <cell r="H6" t="str">
            <v>Воробьев В.В.</v>
          </cell>
        </row>
        <row r="7">
          <cell r="C7" t="str">
            <v>ЮЛЧЕРАЕВ Фирдавс Саикурович</v>
          </cell>
          <cell r="D7" t="str">
            <v>28.10.01, 1СП</v>
          </cell>
          <cell r="E7" t="str">
            <v>УФО</v>
          </cell>
          <cell r="F7" t="str">
            <v xml:space="preserve">Челябинская, Троицк, </v>
          </cell>
          <cell r="G7">
            <v>0</v>
          </cell>
          <cell r="H7" t="str">
            <v>Макарова И.С.</v>
          </cell>
        </row>
        <row r="8">
          <cell r="C8" t="str">
            <v>КУДРЯШОВ Глеб Тахирович</v>
          </cell>
          <cell r="D8" t="str">
            <v>28.08.02, КМС</v>
          </cell>
          <cell r="E8" t="str">
            <v>УФО</v>
          </cell>
          <cell r="F8" t="str">
            <v>ХМАО-Югра, г.Нижневартовск</v>
          </cell>
          <cell r="G8">
            <v>0</v>
          </cell>
          <cell r="H8" t="str">
            <v>Воробьев В.В.</v>
          </cell>
        </row>
        <row r="9">
          <cell r="C9" t="str">
            <v>МАКСИМОВ Игорь Юрьевич</v>
          </cell>
          <cell r="D9" t="str">
            <v>20.03.00, КМС</v>
          </cell>
          <cell r="E9" t="str">
            <v>УФО</v>
          </cell>
          <cell r="F9" t="str">
            <v>Челябинская, Троицк</v>
          </cell>
          <cell r="G9">
            <v>0</v>
          </cell>
          <cell r="H9" t="str">
            <v>Ермаков В.Е.</v>
          </cell>
        </row>
        <row r="10">
          <cell r="C10" t="str">
            <v>ФАТКУЛЛИН Идель Азатович</v>
          </cell>
          <cell r="D10" t="str">
            <v>11.02.02, 1сп</v>
          </cell>
          <cell r="E10" t="str">
            <v>УФО</v>
          </cell>
          <cell r="F10" t="str">
            <v>Челябинская, Аргаяш</v>
          </cell>
          <cell r="G10">
            <v>0</v>
          </cell>
          <cell r="H10" t="str">
            <v>Герейханов С.Г.</v>
          </cell>
        </row>
        <row r="11">
          <cell r="C11" t="str">
            <v>Валишин Леонид Сергеевич</v>
          </cell>
          <cell r="D11" t="str">
            <v>24.04.2000, КМС</v>
          </cell>
          <cell r="E11" t="str">
            <v>УФО</v>
          </cell>
          <cell r="F11" t="str">
            <v>Свердловская, Екатеринбург, СШ №8 Локомотив</v>
          </cell>
          <cell r="G11">
            <v>0</v>
          </cell>
          <cell r="H11" t="str">
            <v>Рыбин Р.В., Юсупов А.Б.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Федив Степан Васильевич</v>
          </cell>
          <cell r="D6" t="str">
            <v>23.05.2001, КМС</v>
          </cell>
          <cell r="E6" t="str">
            <v>УФО</v>
          </cell>
          <cell r="F6" t="str">
            <v>Свердловская, Екатеринбург, СК "Родина"</v>
          </cell>
          <cell r="G6">
            <v>0</v>
          </cell>
          <cell r="H6" t="str">
            <v>Старков М.А.</v>
          </cell>
        </row>
        <row r="7">
          <cell r="C7" t="str">
            <v>Кирюхин Илья Иванович</v>
          </cell>
          <cell r="D7" t="str">
            <v>18.01.2002, КМС</v>
          </cell>
          <cell r="E7" t="str">
            <v>УФО</v>
          </cell>
          <cell r="F7" t="str">
            <v>Свердловская, Екатеринбург, СК "Родина"</v>
          </cell>
          <cell r="G7">
            <v>0</v>
          </cell>
          <cell r="H7" t="str">
            <v>Воронов В.В. Бородин О.Б.</v>
          </cell>
        </row>
        <row r="8">
          <cell r="C8" t="str">
            <v>НЕЛЮБИН Георгий Борисович</v>
          </cell>
          <cell r="D8" t="str">
            <v>27.07.01, КМС</v>
          </cell>
          <cell r="E8" t="str">
            <v>УФО</v>
          </cell>
          <cell r="F8" t="str">
            <v>Курганская, Курган, ДЮСШ "Ермак"</v>
          </cell>
          <cell r="G8">
            <v>0</v>
          </cell>
          <cell r="H8" t="str">
            <v>Старцев А.А., Жавкин Э.Б.</v>
          </cell>
        </row>
        <row r="9">
          <cell r="C9" t="str">
            <v>УМАРАЛИЕВ Азизбек Бахтиер углы</v>
          </cell>
          <cell r="D9" t="str">
            <v>13.09.01, КМС</v>
          </cell>
          <cell r="E9" t="str">
            <v>УФО</v>
          </cell>
          <cell r="F9" t="str">
            <v>ХМАО-Югра, г.Радужный</v>
          </cell>
          <cell r="G9">
            <v>0</v>
          </cell>
          <cell r="H9" t="str">
            <v>Петова О.Ю., Олексей В.В.</v>
          </cell>
        </row>
        <row r="10">
          <cell r="C10" t="str">
            <v>Федяков Илья Валерьевич</v>
          </cell>
          <cell r="D10" t="str">
            <v>23.02.2000, КМС</v>
          </cell>
          <cell r="E10" t="str">
            <v>УФО</v>
          </cell>
          <cell r="F10" t="str">
            <v>Свердловская, Екатеринбург, СШОР по самбо и дзюдо</v>
          </cell>
          <cell r="G10">
            <v>0</v>
          </cell>
          <cell r="H10" t="str">
            <v>Макуха А.Н.</v>
          </cell>
        </row>
        <row r="11">
          <cell r="C11" t="str">
            <v>ПЕТКОВ Николай Николаевич</v>
          </cell>
          <cell r="D11" t="str">
            <v>25.08.01, КМС</v>
          </cell>
          <cell r="E11" t="str">
            <v>УФО</v>
          </cell>
          <cell r="F11" t="str">
            <v xml:space="preserve">Хмао-Югра, Радужный, </v>
          </cell>
          <cell r="G11">
            <v>0</v>
          </cell>
          <cell r="H11" t="str">
            <v xml:space="preserve">Бабаев Г.Ш. 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Кобелев Александр Вячеславович</v>
          </cell>
          <cell r="D6" t="str">
            <v>23.08.2001, 1сп</v>
          </cell>
          <cell r="E6" t="str">
            <v>УФО</v>
          </cell>
          <cell r="F6" t="str">
            <v>Свердловская, Екатеринбург, СК "Родина"</v>
          </cell>
          <cell r="G6">
            <v>0</v>
          </cell>
          <cell r="H6" t="str">
            <v>Селянина О.В., Федосеев М.Е., Кобелев В.Н.</v>
          </cell>
        </row>
        <row r="7">
          <cell r="C7" t="str">
            <v>СТЕПАНОВ Никита Михайлович</v>
          </cell>
          <cell r="D7" t="str">
            <v>01.06.00, 1сп</v>
          </cell>
          <cell r="E7" t="str">
            <v>УФО</v>
          </cell>
          <cell r="F7" t="str">
            <v>Челябинская, Троицк</v>
          </cell>
          <cell r="G7">
            <v>0</v>
          </cell>
          <cell r="H7" t="str">
            <v>Ермаков В.Е., Шахбазов Р.Э.</v>
          </cell>
        </row>
        <row r="8">
          <cell r="C8" t="str">
            <v>АРСАМАКОВ Джабраил Магомедович</v>
          </cell>
          <cell r="D8" t="str">
            <v>13.08.00, КМС</v>
          </cell>
          <cell r="E8" t="str">
            <v>УФО</v>
          </cell>
          <cell r="F8" t="str">
            <v>Тюменская, Тюмень, ВС, ТВВИКУ</v>
          </cell>
          <cell r="G8">
            <v>0</v>
          </cell>
          <cell r="H8" t="str">
            <v>Николаев А.А.</v>
          </cell>
        </row>
        <row r="9">
          <cell r="C9" t="str">
            <v>Петросян Карлос Павлович</v>
          </cell>
          <cell r="D9" t="str">
            <v>27.03.2000, 1сп</v>
          </cell>
          <cell r="E9" t="str">
            <v>УФО</v>
          </cell>
          <cell r="F9" t="str">
            <v>Свердловская, Екатеринбург, СК "Родина"</v>
          </cell>
          <cell r="G9">
            <v>0</v>
          </cell>
          <cell r="H9" t="str">
            <v>Селянина О.В., Федосеев М.Е., Созонов Ю.М.</v>
          </cell>
        </row>
        <row r="10">
          <cell r="C10" t="str">
            <v>Петросян Петрос Павлович</v>
          </cell>
          <cell r="D10" t="str">
            <v>31.07.2002, 2сп</v>
          </cell>
          <cell r="E10" t="str">
            <v>УФО</v>
          </cell>
          <cell r="F10" t="str">
            <v>Свердловская, Екатеринбург, СК "Родина"</v>
          </cell>
          <cell r="G10" t="str">
            <v>Селянина О.В., Федосеев М.Е., Созонов Ю.М.</v>
          </cell>
          <cell r="H10" t="str">
            <v>Селянина О.В., Федосеев М.Е., Созонов Ю.М.</v>
          </cell>
        </row>
        <row r="11">
          <cell r="C11" t="str">
            <v>САКТАГАНОВ Дмитрий Русланович</v>
          </cell>
          <cell r="D11" t="str">
            <v>08.04.01, КМС</v>
          </cell>
          <cell r="E11" t="str">
            <v>УФО</v>
          </cell>
          <cell r="F11" t="str">
            <v>Тюменская, Тюмень, ВС, ТВВИКУ</v>
          </cell>
          <cell r="G11">
            <v>0</v>
          </cell>
          <cell r="H11" t="str">
            <v>Соснин А.Б., Николаев А.А.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Луканин Иван Сергеевич</v>
          </cell>
          <cell r="D6" t="str">
            <v>30.04.2002, КМС</v>
          </cell>
          <cell r="E6" t="str">
            <v>УФО</v>
          </cell>
          <cell r="F6" t="str">
            <v>Свердловская, Екатеринбург, СК "Родина"</v>
          </cell>
          <cell r="G6">
            <v>0</v>
          </cell>
          <cell r="H6" t="str">
            <v>Воронов В.В. Бородин О.Б.</v>
          </cell>
        </row>
        <row r="7">
          <cell r="C7" t="str">
            <v>АЗАНОВ Александр Александрович</v>
          </cell>
          <cell r="D7" t="str">
            <v>30.07.01, КМС</v>
          </cell>
          <cell r="E7" t="str">
            <v>УФО</v>
          </cell>
          <cell r="F7" t="str">
            <v>Курганская, Курган,КУОР</v>
          </cell>
          <cell r="G7">
            <v>0</v>
          </cell>
          <cell r="H7" t="str">
            <v>Осипов В.Ю., Миниахметов А.С.</v>
          </cell>
        </row>
        <row r="8">
          <cell r="C8" t="str">
            <v>Билалов Шамиль Маратович</v>
          </cell>
          <cell r="D8" t="str">
            <v>29.09.2001, КМС</v>
          </cell>
          <cell r="E8" t="str">
            <v>УФО</v>
          </cell>
          <cell r="F8" t="str">
            <v>Свердловская, Верхняя Пышма, КС "УГМК"</v>
          </cell>
          <cell r="G8">
            <v>0</v>
          </cell>
          <cell r="H8" t="str">
            <v>Аксаментов В.Е., Хлыбов И.Е.</v>
          </cell>
        </row>
        <row r="9">
          <cell r="C9" t="str">
            <v>Каргаполов Николай Вячеславович</v>
          </cell>
          <cell r="D9" t="str">
            <v>20.11.2001, КМС</v>
          </cell>
          <cell r="E9" t="str">
            <v>УФО</v>
          </cell>
          <cell r="F9" t="str">
            <v>Свердловская, Н.Тагил, СШ Тагилстрой</v>
          </cell>
          <cell r="G9">
            <v>0</v>
          </cell>
          <cell r="H9" t="str">
            <v>Пляшкун Н.В.</v>
          </cell>
        </row>
        <row r="10">
          <cell r="C10" t="str">
            <v>Рустамов Сулейман Эльшан оглы</v>
          </cell>
          <cell r="D10" t="str">
            <v>15.04.2001, 1сп</v>
          </cell>
          <cell r="E10" t="str">
            <v>УФО</v>
          </cell>
          <cell r="F10" t="str">
            <v>Свердловская, Екатеринбург, СК "Родина"</v>
          </cell>
          <cell r="G10">
            <v>0</v>
          </cell>
          <cell r="H10" t="str">
            <v>Селянина О.В., Федосеев М.Е., Пестич В.Н.</v>
          </cell>
        </row>
        <row r="11">
          <cell r="C11" t="str">
            <v>КОРЮКИН Кирилл Максимович</v>
          </cell>
          <cell r="D11" t="str">
            <v>05.12.02, КМС</v>
          </cell>
          <cell r="E11">
            <v>0</v>
          </cell>
          <cell r="F11" t="str">
            <v>Курганская, Курган</v>
          </cell>
          <cell r="G11">
            <v>0</v>
          </cell>
          <cell r="H11">
            <v>0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ГУСИХАНОВ Турпалали Рамазанович</v>
          </cell>
          <cell r="D6" t="str">
            <v>09.08.00, МС</v>
          </cell>
          <cell r="E6" t="str">
            <v>УФО</v>
          </cell>
          <cell r="F6" t="str">
            <v>Курганская, Курган, ДЮСШ№4</v>
          </cell>
          <cell r="G6">
            <v>0</v>
          </cell>
          <cell r="H6" t="str">
            <v>Герасимов Д.В.</v>
          </cell>
        </row>
        <row r="7">
          <cell r="C7" t="str">
            <v>Семилетов Александр Алексеевич</v>
          </cell>
          <cell r="D7" t="str">
            <v>07.03.2001, КМС</v>
          </cell>
          <cell r="E7" t="str">
            <v>УФО</v>
          </cell>
          <cell r="F7" t="str">
            <v>Свердловская, Верхняя Пышма, КС "УГМК"</v>
          </cell>
          <cell r="G7">
            <v>0</v>
          </cell>
          <cell r="H7" t="str">
            <v>Хлыбов И.Е., Суханов М.И.</v>
          </cell>
        </row>
        <row r="8">
          <cell r="C8" t="str">
            <v>Шонематов Далер Тимурович</v>
          </cell>
          <cell r="D8" t="str">
            <v>24.03.2001, 1сп</v>
          </cell>
          <cell r="E8" t="str">
            <v>УФО</v>
          </cell>
          <cell r="F8" t="str">
            <v>Свердловская, Екатеринбург, СК "Родина"</v>
          </cell>
          <cell r="G8">
            <v>0</v>
          </cell>
          <cell r="H8" t="str">
            <v>Селянина О.В., Федосеев М.Е. Гасанов Э.С., Мартюшев М.С.</v>
          </cell>
        </row>
        <row r="9">
          <cell r="C9" t="str">
            <v>Ларионов Виталий Игоревич</v>
          </cell>
          <cell r="D9" t="str">
            <v>14.10.2000, КМС</v>
          </cell>
          <cell r="E9" t="str">
            <v>УФО</v>
          </cell>
          <cell r="F9" t="str">
            <v>Свердловская, Екатеринбург, СК "Родина"</v>
          </cell>
          <cell r="G9">
            <v>0</v>
          </cell>
          <cell r="H9" t="str">
            <v>Макуха А.Н.</v>
          </cell>
        </row>
        <row r="10">
          <cell r="C10" t="str">
            <v>ЛУШНИКОВ Кирилл Александрович</v>
          </cell>
          <cell r="D10" t="str">
            <v>21.06.02, КМС</v>
          </cell>
          <cell r="E10" t="str">
            <v>УФО</v>
          </cell>
          <cell r="F10" t="str">
            <v>Курганская, Курган, ДЮСШ№4</v>
          </cell>
          <cell r="G10">
            <v>0</v>
          </cell>
          <cell r="H10" t="str">
            <v>Осипов В.Ю., Печерских В.И.</v>
          </cell>
        </row>
        <row r="11">
          <cell r="C11" t="str">
            <v>Болдов Никита Константинович</v>
          </cell>
          <cell r="D11" t="str">
            <v>27.01.2000, КМС</v>
          </cell>
          <cell r="E11" t="str">
            <v>УФО</v>
          </cell>
          <cell r="F11" t="str">
            <v>Свердловская, Екатеринбург, СК "Родина"</v>
          </cell>
          <cell r="G11">
            <v>0</v>
          </cell>
          <cell r="H11" t="str">
            <v>Коростелёв А.Б.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Новожилов Михаил Михайлович</v>
          </cell>
          <cell r="D6" t="str">
            <v>28.12.2000, КМС</v>
          </cell>
          <cell r="E6" t="str">
            <v>УФО</v>
          </cell>
          <cell r="F6" t="str">
            <v>Свердловская, Екатеринбург</v>
          </cell>
          <cell r="G6">
            <v>0</v>
          </cell>
          <cell r="H6" t="str">
            <v>Печуров Е.А.</v>
          </cell>
        </row>
        <row r="7">
          <cell r="C7" t="str">
            <v>Московских Егор Андреевич</v>
          </cell>
          <cell r="D7" t="str">
            <v>19.06.2000, КМС</v>
          </cell>
          <cell r="E7" t="str">
            <v>УФО</v>
          </cell>
          <cell r="F7" t="str">
            <v>Свердловская, Екатеринбург, СШОР по самбо и дзюдо</v>
          </cell>
          <cell r="G7">
            <v>0</v>
          </cell>
          <cell r="H7" t="str">
            <v>Макуха А.Н.</v>
          </cell>
        </row>
        <row r="8">
          <cell r="C8" t="str">
            <v>Московских Вячеслав Андреевич</v>
          </cell>
          <cell r="D8" t="str">
            <v>19.06.2000, КМС</v>
          </cell>
          <cell r="E8" t="str">
            <v>УФО</v>
          </cell>
          <cell r="F8" t="str">
            <v>Свердловская, Екатеринбург, СШОР по самбо и дзюдо</v>
          </cell>
          <cell r="G8">
            <v>0</v>
          </cell>
          <cell r="H8" t="str">
            <v>Макуха А.Н.</v>
          </cell>
        </row>
        <row r="9">
          <cell r="C9" t="str">
            <v>ДИБАЕВ Тамирлан Русланович</v>
          </cell>
          <cell r="D9" t="str">
            <v>02.07.2001, 1сп</v>
          </cell>
          <cell r="E9" t="str">
            <v>УФО</v>
          </cell>
          <cell r="F9" t="str">
            <v>ХМАО-Югра, г.Радужный</v>
          </cell>
          <cell r="G9">
            <v>0</v>
          </cell>
          <cell r="H9" t="str">
            <v>Шмелёв А.В. Шабанов Э.Д.</v>
          </cell>
        </row>
        <row r="10">
          <cell r="C10" t="str">
            <v>ДЕНИСОВ Евгений Вячеславович</v>
          </cell>
          <cell r="D10" t="str">
            <v>06.05.02, 2сп</v>
          </cell>
          <cell r="E10" t="str">
            <v>УФО</v>
          </cell>
          <cell r="F10" t="str">
            <v>Курганская, Курган, СШОР№1</v>
          </cell>
          <cell r="G10">
            <v>0</v>
          </cell>
          <cell r="H10" t="str">
            <v>Евтодеев В.Ф.</v>
          </cell>
        </row>
        <row r="11">
          <cell r="C11" t="str">
            <v>Панфилов Семен Михайлович</v>
          </cell>
          <cell r="D11" t="str">
            <v>28.11.2001, КМС</v>
          </cell>
          <cell r="E11" t="str">
            <v>УФО</v>
          </cell>
          <cell r="F11" t="str">
            <v>Свердловская, Н.Тагил, СШ Тагилстрой</v>
          </cell>
          <cell r="G11">
            <v>0</v>
          </cell>
          <cell r="H11" t="str">
            <v>Пляшкун Н.В.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3"/>
  <sheetViews>
    <sheetView tabSelected="1" zoomScaleNormal="100" workbookViewId="0">
      <selection sqref="A1:I82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40" t="s">
        <v>7</v>
      </c>
      <c r="B1" s="140"/>
      <c r="C1" s="140"/>
      <c r="D1" s="140"/>
      <c r="E1" s="140"/>
      <c r="F1" s="140"/>
      <c r="G1" s="140"/>
      <c r="H1" s="140"/>
      <c r="I1" s="140"/>
    </row>
    <row r="2" spans="1:10" ht="25.2" customHeight="1">
      <c r="A2" s="120" t="s">
        <v>8</v>
      </c>
      <c r="B2" s="120"/>
      <c r="C2" s="120"/>
      <c r="D2" s="120"/>
      <c r="E2" s="120"/>
      <c r="F2" s="120"/>
      <c r="G2" s="120"/>
      <c r="H2" s="120"/>
      <c r="I2" s="120"/>
    </row>
    <row r="3" spans="1:10" ht="40.5" customHeight="1">
      <c r="A3" s="141" t="str">
        <f>[1]реквизиты!$A$2</f>
        <v>ПЕРВЕНСТВО УРАЛЬСКОГО ФЕДЕРАЛЬНОГО ОКРУГА ПО САМБО СРЕДИ ЮНИОРОВ 1999-2000г.р.</v>
      </c>
      <c r="B3" s="141"/>
      <c r="C3" s="141"/>
      <c r="D3" s="141"/>
      <c r="E3" s="141"/>
      <c r="F3" s="141"/>
      <c r="G3" s="141"/>
      <c r="H3" s="141"/>
      <c r="I3" s="141"/>
    </row>
    <row r="4" spans="1:10" ht="16.5" customHeight="1">
      <c r="A4" s="120" t="str">
        <f>[1]реквизиты!$A$3</f>
        <v>13-15 декабря 2019г.                                              г.Екатеринбург</v>
      </c>
      <c r="B4" s="120"/>
      <c r="C4" s="120"/>
      <c r="D4" s="120"/>
      <c r="E4" s="120"/>
      <c r="F4" s="120"/>
      <c r="G4" s="120"/>
      <c r="H4" s="120"/>
      <c r="I4" s="120"/>
    </row>
    <row r="5" spans="1:10" ht="3.75" customHeight="1" thickBot="1">
      <c r="A5" s="120"/>
      <c r="B5" s="120"/>
      <c r="C5" s="120"/>
      <c r="D5" s="120"/>
      <c r="E5" s="120"/>
      <c r="F5" s="120"/>
      <c r="G5" s="120"/>
      <c r="H5" s="120"/>
      <c r="I5" s="120"/>
    </row>
    <row r="6" spans="1:10" ht="11.1" customHeight="1">
      <c r="B6" s="137" t="s">
        <v>0</v>
      </c>
      <c r="C6" s="123" t="s">
        <v>1</v>
      </c>
      <c r="D6" s="123" t="s">
        <v>2</v>
      </c>
      <c r="E6" s="123" t="s">
        <v>16</v>
      </c>
      <c r="F6" s="123" t="s">
        <v>17</v>
      </c>
      <c r="G6" s="121"/>
      <c r="H6" s="142" t="s">
        <v>3</v>
      </c>
      <c r="I6" s="144"/>
    </row>
    <row r="7" spans="1:10" ht="13.5" customHeight="1" thickBot="1">
      <c r="B7" s="138"/>
      <c r="C7" s="124"/>
      <c r="D7" s="124"/>
      <c r="E7" s="124"/>
      <c r="F7" s="124"/>
      <c r="G7" s="122"/>
      <c r="H7" s="143"/>
      <c r="I7" s="144"/>
    </row>
    <row r="8" spans="1:10" ht="23.1" customHeight="1">
      <c r="A8" s="125" t="s">
        <v>9</v>
      </c>
      <c r="B8" s="95" t="s">
        <v>4</v>
      </c>
      <c r="C8" s="96" t="str">
        <f>[2]Ит.пр!C6</f>
        <v>КРИВОНОГОВ Никита Эдуардович</v>
      </c>
      <c r="D8" s="96" t="str">
        <f>[2]Ит.пр!D6</f>
        <v>21.09.02, 3сп</v>
      </c>
      <c r="E8" s="96" t="str">
        <f>[2]Ит.пр!E6</f>
        <v>УФО</v>
      </c>
      <c r="F8" s="96" t="str">
        <f>[2]Ит.пр!F6</f>
        <v>ХМАО-Югра, г.Нижневартовск</v>
      </c>
      <c r="G8" s="97">
        <f>[2]Ит.пр!G6</f>
        <v>0</v>
      </c>
      <c r="H8" s="98" t="str">
        <f>[2]Ит.пр!H6</f>
        <v>Воробьев В.В.</v>
      </c>
      <c r="I8" s="145"/>
      <c r="J8" s="119"/>
    </row>
    <row r="9" spans="1:10" ht="23.1" customHeight="1">
      <c r="A9" s="126"/>
      <c r="B9" s="99" t="s">
        <v>5</v>
      </c>
      <c r="C9" s="100" t="str">
        <f>[2]Ит.пр!C7</f>
        <v>Джиоев Максим Русланович</v>
      </c>
      <c r="D9" s="100" t="str">
        <f>[2]Ит.пр!D7</f>
        <v>20.07.2002, 2сп</v>
      </c>
      <c r="E9" s="100" t="str">
        <f>[2]Ит.пр!E7</f>
        <v>УФО</v>
      </c>
      <c r="F9" s="100" t="str">
        <f>[2]Ит.пр!F7</f>
        <v>Свердловская, Н.Тагил, СШ Тагилстрой</v>
      </c>
      <c r="G9" s="101">
        <f>[2]Ит.пр!G7</f>
        <v>0</v>
      </c>
      <c r="H9" s="102" t="str">
        <f>[2]Ит.пр!H7</f>
        <v>Гориславский И.А., Матвеев С.В.</v>
      </c>
      <c r="I9" s="145"/>
      <c r="J9" s="119"/>
    </row>
    <row r="10" spans="1:10" ht="23.1" customHeight="1">
      <c r="A10" s="126"/>
      <c r="B10" s="99" t="s">
        <v>6</v>
      </c>
      <c r="C10" s="100" t="str">
        <f>[2]Ит.пр!C8</f>
        <v>МАЛЬГИН Данил Сергеевич</v>
      </c>
      <c r="D10" s="100" t="str">
        <f>[2]Ит.пр!D8</f>
        <v>15.11.2002, 2сп</v>
      </c>
      <c r="E10" s="100" t="str">
        <f>[2]Ит.пр!E8</f>
        <v>УФО</v>
      </c>
      <c r="F10" s="100" t="str">
        <f>[2]Ит.пр!F8</f>
        <v>Свердловская, Ирбит, ДЮСШ</v>
      </c>
      <c r="G10" s="101">
        <f>[2]Ит.пр!G8</f>
        <v>0</v>
      </c>
      <c r="H10" s="102" t="str">
        <f>[2]Ит.пр!H8</f>
        <v>Двинских Д.А., Бердников Ф.В.</v>
      </c>
      <c r="I10" s="145"/>
      <c r="J10" s="119"/>
    </row>
    <row r="11" spans="1:10" ht="23.1" hidden="1" customHeight="1">
      <c r="A11" s="126"/>
      <c r="B11" s="60" t="s">
        <v>6</v>
      </c>
      <c r="C11" s="36" t="str">
        <f>[2]Ит.пр!C9</f>
        <v>ИЛЬЯСОВ Арсен Шамилович</v>
      </c>
      <c r="D11" s="36" t="str">
        <f>[2]Ит.пр!D9</f>
        <v>22.03.01, 2сп</v>
      </c>
      <c r="E11" s="36" t="str">
        <f>[2]Ит.пр!E9</f>
        <v>УФО</v>
      </c>
      <c r="F11" s="36" t="str">
        <f>[2]Ит.пр!F9</f>
        <v>ХМАО-Югра, г.Радужный</v>
      </c>
      <c r="G11" s="63">
        <f>[2]Ит.пр!G9</f>
        <v>0</v>
      </c>
      <c r="H11" s="39" t="str">
        <f>[2]Ит.пр!H9</f>
        <v>Закарьяев А.Ф.</v>
      </c>
      <c r="I11" s="145"/>
      <c r="J11" s="119"/>
    </row>
    <row r="12" spans="1:10" ht="23.1" hidden="1" customHeight="1">
      <c r="A12" s="126"/>
      <c r="B12" s="60"/>
      <c r="C12" s="36" t="str">
        <f>[2]Ит.пр!C10</f>
        <v/>
      </c>
      <c r="D12" s="36" t="str">
        <f>[2]Ит.пр!D10</f>
        <v/>
      </c>
      <c r="E12" s="36" t="str">
        <f>[2]Ит.пр!E10</f>
        <v/>
      </c>
      <c r="F12" s="36" t="str">
        <f>[2]Ит.пр!F10</f>
        <v/>
      </c>
      <c r="G12" s="63" t="str">
        <f>[2]Ит.пр!G10</f>
        <v/>
      </c>
      <c r="H12" s="39" t="str">
        <f>[2]Ит.пр!H10</f>
        <v/>
      </c>
      <c r="I12" s="139"/>
      <c r="J12" s="119"/>
    </row>
    <row r="13" spans="1:10" ht="23.1" hidden="1" customHeight="1" thickBot="1">
      <c r="A13" s="127"/>
      <c r="B13" s="61"/>
      <c r="C13" s="40" t="str">
        <f>[2]Ит.пр!C11</f>
        <v/>
      </c>
      <c r="D13" s="40" t="str">
        <f>[2]Ит.пр!D11</f>
        <v/>
      </c>
      <c r="E13" s="40" t="str">
        <f>[2]Ит.пр!E11</f>
        <v/>
      </c>
      <c r="F13" s="40" t="str">
        <f>[2]Ит.пр!F11</f>
        <v/>
      </c>
      <c r="G13" s="64" t="str">
        <f>[2]Ит.пр!G11</f>
        <v/>
      </c>
      <c r="H13" s="41" t="str">
        <f>[2]Ит.пр!H11</f>
        <v/>
      </c>
      <c r="I13" s="139"/>
      <c r="J13" s="119"/>
    </row>
    <row r="14" spans="1:10" ht="12" customHeight="1" thickBot="1">
      <c r="B14" s="8"/>
      <c r="C14" s="9"/>
      <c r="D14" s="9"/>
      <c r="E14" s="25"/>
      <c r="F14" s="105"/>
      <c r="G14" s="106"/>
      <c r="H14" s="105"/>
      <c r="I14" s="14"/>
      <c r="J14" s="119"/>
    </row>
    <row r="15" spans="1:10" ht="23.1" customHeight="1">
      <c r="A15" s="125" t="s">
        <v>10</v>
      </c>
      <c r="B15" s="103" t="s">
        <v>4</v>
      </c>
      <c r="C15" s="96" t="str">
        <f>[3]Ит.пр!C6</f>
        <v>ИВАНОВ Кирилл Евгеньевич</v>
      </c>
      <c r="D15" s="96" t="str">
        <f>[3]Ит.пр!D6</f>
        <v>11.08.00, МС</v>
      </c>
      <c r="E15" s="96" t="str">
        <f>[3]Ит.пр!E6</f>
        <v>УФО</v>
      </c>
      <c r="F15" s="96" t="str">
        <f>[3]Ит.пр!F6</f>
        <v>Свердловская, Екатеринбург, СК "Родина"</v>
      </c>
      <c r="G15" s="97">
        <f>[3]Ит.пр!G6</f>
        <v>0</v>
      </c>
      <c r="H15" s="98" t="str">
        <f>[3]Ит.пр!H6</f>
        <v>Воронов В.В., Бородин О.Б.</v>
      </c>
      <c r="I15" s="14"/>
      <c r="J15" s="119"/>
    </row>
    <row r="16" spans="1:10" ht="23.1" customHeight="1">
      <c r="A16" s="126"/>
      <c r="B16" s="104" t="s">
        <v>5</v>
      </c>
      <c r="C16" s="100" t="str">
        <f>[3]Ит.пр!C7</f>
        <v>Лушников Андрей Олегович</v>
      </c>
      <c r="D16" s="100" t="str">
        <f>[3]Ит.пр!D7</f>
        <v>30.12.2001, КМС</v>
      </c>
      <c r="E16" s="100" t="str">
        <f>[3]Ит.пр!E7</f>
        <v>УФО</v>
      </c>
      <c r="F16" s="100" t="str">
        <f>[3]Ит.пр!F7</f>
        <v>Курганская, Курган, СШОР№1</v>
      </c>
      <c r="G16" s="101">
        <f>[3]Ит.пр!G7</f>
        <v>0</v>
      </c>
      <c r="H16" s="102" t="str">
        <f>[3]Ит.пр!H7</f>
        <v>Кудрявцев С.Ю.</v>
      </c>
      <c r="I16" s="14"/>
    </row>
    <row r="17" spans="1:16" ht="23.1" customHeight="1">
      <c r="A17" s="126"/>
      <c r="B17" s="104" t="s">
        <v>6</v>
      </c>
      <c r="C17" s="100" t="str">
        <f>[3]Ит.пр!C8</f>
        <v>АКАЕВ Абдурахман Нариманович</v>
      </c>
      <c r="D17" s="100" t="str">
        <f>[3]Ит.пр!D8</f>
        <v>17.07.02, КМС</v>
      </c>
      <c r="E17" s="100" t="str">
        <f>[3]Ит.пр!E8</f>
        <v>УФО</v>
      </c>
      <c r="F17" s="100" t="str">
        <f>[3]Ит.пр!F8</f>
        <v>ХМАО-Югра, г.Радужный</v>
      </c>
      <c r="G17" s="101">
        <f>[3]Ит.пр!G8</f>
        <v>0</v>
      </c>
      <c r="H17" s="102" t="str">
        <f>[3]Ит.пр!H8</f>
        <v>Акаев Р.А.</v>
      </c>
      <c r="I17" s="14"/>
    </row>
    <row r="18" spans="1:16" ht="23.1" hidden="1" customHeight="1">
      <c r="A18" s="126"/>
      <c r="B18" s="57" t="s">
        <v>6</v>
      </c>
      <c r="C18" s="36" t="str">
        <f>[3]Ит.пр!C9</f>
        <v>Голубцов Никита Андреевич</v>
      </c>
      <c r="D18" s="36" t="str">
        <f>[3]Ит.пр!D9</f>
        <v>25.12.2001, КМС</v>
      </c>
      <c r="E18" s="36" t="str">
        <f>[3]Ит.пр!E9</f>
        <v>УФО</v>
      </c>
      <c r="F18" s="36" t="str">
        <f>[3]Ит.пр!F9</f>
        <v>Курганская, Курган, СШОР№1</v>
      </c>
      <c r="G18" s="63">
        <f>[3]Ит.пр!G9</f>
        <v>0</v>
      </c>
      <c r="H18" s="39" t="str">
        <f>[3]Ит.пр!H9</f>
        <v>Распопов А.Н.</v>
      </c>
      <c r="I18" s="139"/>
    </row>
    <row r="19" spans="1:16" ht="23.1" hidden="1" customHeight="1">
      <c r="A19" s="126"/>
      <c r="B19" s="57" t="s">
        <v>12</v>
      </c>
      <c r="C19" s="36" t="str">
        <f>[3]Ит.пр!C10</f>
        <v>Тарков Дмитрий Сергеевич</v>
      </c>
      <c r="D19" s="36" t="str">
        <f>[3]Ит.пр!D10</f>
        <v>26.08.2001, 1сп</v>
      </c>
      <c r="E19" s="36" t="str">
        <f>[3]Ит.пр!E10</f>
        <v>УФО</v>
      </c>
      <c r="F19" s="36" t="str">
        <f>[3]Ит.пр!F10</f>
        <v>Курганская, Курган, СШОР№1</v>
      </c>
      <c r="G19" s="63">
        <f>[3]Ит.пр!G10</f>
        <v>0</v>
      </c>
      <c r="H19" s="39" t="str">
        <f>[3]Ит.пр!H10</f>
        <v>Евтодеев В.Ф.</v>
      </c>
      <c r="I19" s="139"/>
    </row>
    <row r="20" spans="1:16" ht="23.1" hidden="1" customHeight="1" thickBot="1">
      <c r="A20" s="127"/>
      <c r="B20" s="58" t="s">
        <v>12</v>
      </c>
      <c r="C20" s="40" t="str">
        <f>[3]Ит.пр!C11</f>
        <v>Буторов Юрий Константинович</v>
      </c>
      <c r="D20" s="40" t="str">
        <f>[3]Ит.пр!D11</f>
        <v>23.12.2002, 2сп</v>
      </c>
      <c r="E20" s="40" t="str">
        <f>[3]Ит.пр!E11</f>
        <v>УФО</v>
      </c>
      <c r="F20" s="40" t="str">
        <f>[3]Ит.пр!F11</f>
        <v>Свердловская, Н.Тагил, СШ Тагилстрой</v>
      </c>
      <c r="G20" s="64">
        <f>[3]Ит.пр!G11</f>
        <v>0</v>
      </c>
      <c r="H20" s="41" t="str">
        <f>[3]Ит.пр!H11</f>
        <v>Матвеев С.В., Гориславский И.А.</v>
      </c>
      <c r="I20" s="11"/>
    </row>
    <row r="21" spans="1:16" ht="13.5" customHeight="1" thickBot="1">
      <c r="B21" s="13"/>
      <c r="C21" s="9"/>
      <c r="D21" s="9"/>
      <c r="E21" s="25"/>
      <c r="F21" s="105"/>
      <c r="G21" s="105"/>
      <c r="H21" s="105"/>
      <c r="I21" s="32"/>
      <c r="J21" s="33"/>
    </row>
    <row r="22" spans="1:16" ht="23.1" customHeight="1">
      <c r="A22" s="125" t="s">
        <v>18</v>
      </c>
      <c r="B22" s="103" t="s">
        <v>4</v>
      </c>
      <c r="C22" s="96" t="str">
        <f>[4]Ит.пр!C6</f>
        <v>ЛУКЬЯНЧУК Николай Александрович</v>
      </c>
      <c r="D22" s="96" t="str">
        <f>[4]Ит.пр!D6</f>
        <v>23.01.01, КМС</v>
      </c>
      <c r="E22" s="96" t="str">
        <f>[4]Ит.пр!E6</f>
        <v>УФО</v>
      </c>
      <c r="F22" s="96" t="str">
        <f>[4]Ит.пр!F6</f>
        <v>ХМАО-Югра, г.Нижневартовск</v>
      </c>
      <c r="G22" s="97">
        <f>[4]Ит.пр!G6</f>
        <v>0</v>
      </c>
      <c r="H22" s="98" t="str">
        <f>[4]Ит.пр!H6</f>
        <v>Воробьев В.В.</v>
      </c>
      <c r="I22" s="32"/>
      <c r="J22" s="33"/>
    </row>
    <row r="23" spans="1:16" ht="23.1" customHeight="1">
      <c r="A23" s="126"/>
      <c r="B23" s="104" t="s">
        <v>5</v>
      </c>
      <c r="C23" s="100" t="str">
        <f>[4]Ит.пр!C7</f>
        <v>ЮЛЧЕРАЕВ Фирдавс Саикурович</v>
      </c>
      <c r="D23" s="100" t="str">
        <f>[4]Ит.пр!D7</f>
        <v>28.10.01, 1СП</v>
      </c>
      <c r="E23" s="100" t="str">
        <f>[4]Ит.пр!E7</f>
        <v>УФО</v>
      </c>
      <c r="F23" s="100" t="str">
        <f>[4]Ит.пр!F7</f>
        <v xml:space="preserve">Челябинская, Троицк, </v>
      </c>
      <c r="G23" s="101">
        <f>[4]Ит.пр!G7</f>
        <v>0</v>
      </c>
      <c r="H23" s="102" t="str">
        <f>[4]Ит.пр!H7</f>
        <v>Макарова И.С.</v>
      </c>
      <c r="I23" s="14"/>
      <c r="J23" s="33"/>
    </row>
    <row r="24" spans="1:16" ht="23.1" customHeight="1">
      <c r="A24" s="126"/>
      <c r="B24" s="104" t="s">
        <v>6</v>
      </c>
      <c r="C24" s="100" t="str">
        <f>[4]Ит.пр!C8</f>
        <v>КУДРЯШОВ Глеб Тахирович</v>
      </c>
      <c r="D24" s="100" t="str">
        <f>[4]Ит.пр!D8</f>
        <v>28.08.02, КМС</v>
      </c>
      <c r="E24" s="100" t="str">
        <f>[4]Ит.пр!E8</f>
        <v>УФО</v>
      </c>
      <c r="F24" s="100" t="str">
        <f>[4]Ит.пр!F8</f>
        <v>ХМАО-Югра, г.Нижневартовск</v>
      </c>
      <c r="G24" s="101">
        <f>[4]Ит.пр!G8</f>
        <v>0</v>
      </c>
      <c r="H24" s="102" t="str">
        <f>[4]Ит.пр!H8</f>
        <v>Воробьев В.В.</v>
      </c>
      <c r="I24" s="14"/>
      <c r="J24" s="33"/>
    </row>
    <row r="25" spans="1:16" ht="23.1" hidden="1" customHeight="1">
      <c r="A25" s="126"/>
      <c r="B25" s="69" t="s">
        <v>6</v>
      </c>
      <c r="C25" s="36" t="str">
        <f>[4]Ит.пр!C9</f>
        <v>МАКСИМОВ Игорь Юрьевич</v>
      </c>
      <c r="D25" s="36" t="str">
        <f>[4]Ит.пр!D9</f>
        <v>20.03.00, КМС</v>
      </c>
      <c r="E25" s="36" t="str">
        <f>[4]Ит.пр!E9</f>
        <v>УФО</v>
      </c>
      <c r="F25" s="36" t="str">
        <f>[4]Ит.пр!F9</f>
        <v>Челябинская, Троицк</v>
      </c>
      <c r="G25" s="63">
        <f>[4]Ит.пр!G9</f>
        <v>0</v>
      </c>
      <c r="H25" s="39" t="str">
        <f>[4]Ит.пр!H9</f>
        <v>Ермаков В.Е.</v>
      </c>
      <c r="I25" s="32"/>
    </row>
    <row r="26" spans="1:16" ht="23.1" hidden="1" customHeight="1">
      <c r="A26" s="126"/>
      <c r="B26" s="69" t="s">
        <v>12</v>
      </c>
      <c r="C26" s="36" t="str">
        <f>[4]Ит.пр!C10</f>
        <v>ФАТКУЛЛИН Идель Азатович</v>
      </c>
      <c r="D26" s="36" t="str">
        <f>[4]Ит.пр!D10</f>
        <v>11.02.02, 1сп</v>
      </c>
      <c r="E26" s="36" t="str">
        <f>[4]Ит.пр!E10</f>
        <v>УФО</v>
      </c>
      <c r="F26" s="36" t="str">
        <f>[4]Ит.пр!F10</f>
        <v>Челябинская, Аргаяш</v>
      </c>
      <c r="G26" s="63">
        <f>[4]Ит.пр!G10</f>
        <v>0</v>
      </c>
      <c r="H26" s="39" t="str">
        <f>[4]Ит.пр!H10</f>
        <v>Герейханов С.Г.</v>
      </c>
      <c r="I26" s="32"/>
      <c r="L26" s="17"/>
      <c r="M26" s="18"/>
      <c r="N26" s="17"/>
      <c r="O26" s="19"/>
      <c r="P26" s="35"/>
    </row>
    <row r="27" spans="1:16" ht="23.1" hidden="1" customHeight="1" thickBot="1">
      <c r="A27" s="127"/>
      <c r="B27" s="72" t="s">
        <v>12</v>
      </c>
      <c r="C27" s="40" t="str">
        <f>[4]Ит.пр!C11</f>
        <v>Валишин Леонид Сергеевич</v>
      </c>
      <c r="D27" s="40" t="str">
        <f>[4]Ит.пр!D11</f>
        <v>24.04.2000, КМС</v>
      </c>
      <c r="E27" s="40" t="str">
        <f>[4]Ит.пр!E11</f>
        <v>УФО</v>
      </c>
      <c r="F27" s="40" t="str">
        <f>[4]Ит.пр!F11</f>
        <v>Свердловская, Екатеринбург, СШ №8 Локомотив</v>
      </c>
      <c r="G27" s="64">
        <f>[4]Ит.пр!G11</f>
        <v>0</v>
      </c>
      <c r="H27" s="41" t="str">
        <f>[4]Ит.пр!H11</f>
        <v>Рыбин Р.В., Юсупов А.Б.</v>
      </c>
      <c r="I27" s="11"/>
    </row>
    <row r="28" spans="1:16" ht="12" customHeight="1" thickBot="1">
      <c r="A28" s="30"/>
      <c r="B28" s="12"/>
      <c r="C28" s="15"/>
      <c r="D28" s="16"/>
      <c r="E28" s="16"/>
      <c r="F28" s="107"/>
      <c r="G28" s="105"/>
      <c r="H28" s="108"/>
      <c r="I28" s="32"/>
      <c r="J28" s="33"/>
    </row>
    <row r="29" spans="1:16" ht="23.1" customHeight="1">
      <c r="A29" s="131" t="s">
        <v>19</v>
      </c>
      <c r="B29" s="103" t="s">
        <v>4</v>
      </c>
      <c r="C29" s="96" t="str">
        <f>[5]Ит.пр!C6</f>
        <v>Федив Степан Васильевич</v>
      </c>
      <c r="D29" s="96" t="str">
        <f>[5]Ит.пр!D6</f>
        <v>23.05.2001, КМС</v>
      </c>
      <c r="E29" s="96" t="str">
        <f>[5]Ит.пр!E6</f>
        <v>УФО</v>
      </c>
      <c r="F29" s="96" t="str">
        <f>[5]Ит.пр!F6</f>
        <v>Свердловская, Екатеринбург, СК "Родина"</v>
      </c>
      <c r="G29" s="97">
        <f>[5]Ит.пр!G6</f>
        <v>0</v>
      </c>
      <c r="H29" s="98" t="str">
        <f>[5]Ит.пр!H6</f>
        <v>Старков М.А.</v>
      </c>
      <c r="I29" s="32"/>
      <c r="J29" s="33"/>
    </row>
    <row r="30" spans="1:16" ht="23.1" customHeight="1">
      <c r="A30" s="132"/>
      <c r="B30" s="104" t="s">
        <v>5</v>
      </c>
      <c r="C30" s="100" t="str">
        <f>[5]Ит.пр!C7</f>
        <v>Кирюхин Илья Иванович</v>
      </c>
      <c r="D30" s="100" t="str">
        <f>[5]Ит.пр!D7</f>
        <v>18.01.2002, КМС</v>
      </c>
      <c r="E30" s="100" t="str">
        <f>[5]Ит.пр!E7</f>
        <v>УФО</v>
      </c>
      <c r="F30" s="100" t="str">
        <f>[5]Ит.пр!F7</f>
        <v>Свердловская, Екатеринбург, СК "Родина"</v>
      </c>
      <c r="G30" s="101">
        <f>[5]Ит.пр!G7</f>
        <v>0</v>
      </c>
      <c r="H30" s="102" t="str">
        <f>[5]Ит.пр!H7</f>
        <v>Воронов В.В. Бородин О.Б.</v>
      </c>
      <c r="I30" s="14"/>
      <c r="J30" s="33"/>
    </row>
    <row r="31" spans="1:16" ht="23.1" customHeight="1">
      <c r="A31" s="132"/>
      <c r="B31" s="104" t="s">
        <v>6</v>
      </c>
      <c r="C31" s="100" t="str">
        <f>[5]Ит.пр!C8</f>
        <v>НЕЛЮБИН Георгий Борисович</v>
      </c>
      <c r="D31" s="100" t="str">
        <f>[5]Ит.пр!D8</f>
        <v>27.07.01, КМС</v>
      </c>
      <c r="E31" s="100" t="str">
        <f>[5]Ит.пр!E8</f>
        <v>УФО</v>
      </c>
      <c r="F31" s="100" t="str">
        <f>[5]Ит.пр!F8</f>
        <v>Курганская, Курган, ДЮСШ "Ермак"</v>
      </c>
      <c r="G31" s="101">
        <f>[5]Ит.пр!G8</f>
        <v>0</v>
      </c>
      <c r="H31" s="102" t="str">
        <f>[5]Ит.пр!H8</f>
        <v>Старцев А.А., Жавкин Э.Б.</v>
      </c>
      <c r="I31" s="14"/>
      <c r="J31" s="33"/>
    </row>
    <row r="32" spans="1:16" ht="23.1" hidden="1" customHeight="1">
      <c r="A32" s="132"/>
      <c r="B32" s="69" t="s">
        <v>6</v>
      </c>
      <c r="C32" s="36" t="str">
        <f>[5]Ит.пр!C9</f>
        <v>УМАРАЛИЕВ Азизбек Бахтиер углы</v>
      </c>
      <c r="D32" s="36" t="str">
        <f>[5]Ит.пр!D9</f>
        <v>13.09.01, КМС</v>
      </c>
      <c r="E32" s="36" t="str">
        <f>[5]Ит.пр!E9</f>
        <v>УФО</v>
      </c>
      <c r="F32" s="36" t="str">
        <f>[5]Ит.пр!F9</f>
        <v>ХМАО-Югра, г.Радужный</v>
      </c>
      <c r="G32" s="63">
        <f>[5]Ит.пр!G9</f>
        <v>0</v>
      </c>
      <c r="H32" s="39" t="str">
        <f>[5]Ит.пр!H9</f>
        <v>Петова О.Ю., Олексей В.В.</v>
      </c>
      <c r="I32" s="32"/>
    </row>
    <row r="33" spans="1:10" ht="23.1" hidden="1" customHeight="1">
      <c r="A33" s="132"/>
      <c r="B33" s="69" t="s">
        <v>12</v>
      </c>
      <c r="C33" s="36" t="str">
        <f>[5]Ит.пр!C10</f>
        <v>Федяков Илья Валерьевич</v>
      </c>
      <c r="D33" s="36" t="str">
        <f>[5]Ит.пр!D10</f>
        <v>23.02.2000, КМС</v>
      </c>
      <c r="E33" s="36" t="str">
        <f>[5]Ит.пр!E10</f>
        <v>УФО</v>
      </c>
      <c r="F33" s="36" t="str">
        <f>[5]Ит.пр!F10</f>
        <v>Свердловская, Екатеринбург, СШОР по самбо и дзюдо</v>
      </c>
      <c r="G33" s="63">
        <f>[5]Ит.пр!G10</f>
        <v>0</v>
      </c>
      <c r="H33" s="39" t="str">
        <f>[5]Ит.пр!H10</f>
        <v>Макуха А.Н.</v>
      </c>
      <c r="I33" s="32"/>
    </row>
    <row r="34" spans="1:10" ht="23.1" hidden="1" customHeight="1" thickBot="1">
      <c r="A34" s="133"/>
      <c r="B34" s="72" t="s">
        <v>12</v>
      </c>
      <c r="C34" s="40" t="str">
        <f>[5]Ит.пр!C11</f>
        <v>ПЕТКОВ Николай Николаевич</v>
      </c>
      <c r="D34" s="40" t="str">
        <f>[5]Ит.пр!D11</f>
        <v>25.08.01, КМС</v>
      </c>
      <c r="E34" s="40" t="str">
        <f>[5]Ит.пр!E11</f>
        <v>УФО</v>
      </c>
      <c r="F34" s="40" t="str">
        <f>[5]Ит.пр!F11</f>
        <v xml:space="preserve">Хмао-Югра, Радужный, </v>
      </c>
      <c r="G34" s="64">
        <f>[5]Ит.пр!G11</f>
        <v>0</v>
      </c>
      <c r="H34" s="41" t="str">
        <f>[5]Ит.пр!H11</f>
        <v xml:space="preserve">Бабаев Г.Ш. </v>
      </c>
      <c r="I34" s="14"/>
    </row>
    <row r="35" spans="1:10" ht="9" customHeight="1" thickBot="1">
      <c r="A35" s="30"/>
      <c r="B35" s="12"/>
      <c r="C35" s="15"/>
      <c r="D35" s="16"/>
      <c r="E35" s="16"/>
      <c r="F35" s="107"/>
      <c r="G35" s="109"/>
      <c r="H35" s="108"/>
      <c r="I35" s="32"/>
      <c r="J35" s="33"/>
    </row>
    <row r="36" spans="1:10" ht="23.1" customHeight="1">
      <c r="A36" s="125" t="s">
        <v>14</v>
      </c>
      <c r="B36" s="103" t="s">
        <v>4</v>
      </c>
      <c r="C36" s="96" t="str">
        <f>[6]Ит.пр!C6</f>
        <v>Кобелев Александр Вячеславович</v>
      </c>
      <c r="D36" s="96" t="str">
        <f>[6]Ит.пр!D6</f>
        <v>23.08.2001, 1сп</v>
      </c>
      <c r="E36" s="96" t="str">
        <f>[6]Ит.пр!E6</f>
        <v>УФО</v>
      </c>
      <c r="F36" s="96" t="str">
        <f>[6]Ит.пр!F6</f>
        <v>Свердловская, Екатеринбург, СК "Родина"</v>
      </c>
      <c r="G36" s="97">
        <f>[6]Ит.пр!G6</f>
        <v>0</v>
      </c>
      <c r="H36" s="98" t="str">
        <f>[6]Ит.пр!H6</f>
        <v>Селянина О.В., Федосеев М.Е., Кобелев В.Н.</v>
      </c>
      <c r="I36" s="32"/>
      <c r="J36" s="33"/>
    </row>
    <row r="37" spans="1:10" ht="23.1" customHeight="1">
      <c r="A37" s="126"/>
      <c r="B37" s="104" t="s">
        <v>5</v>
      </c>
      <c r="C37" s="100" t="str">
        <f>[6]Ит.пр!C7</f>
        <v>СТЕПАНОВ Никита Михайлович</v>
      </c>
      <c r="D37" s="100" t="str">
        <f>[6]Ит.пр!D7</f>
        <v>01.06.00, 1сп</v>
      </c>
      <c r="E37" s="100" t="str">
        <f>[6]Ит.пр!E7</f>
        <v>УФО</v>
      </c>
      <c r="F37" s="100" t="str">
        <f>[6]Ит.пр!F7</f>
        <v>Челябинская, Троицк</v>
      </c>
      <c r="G37" s="101">
        <f>[6]Ит.пр!G7</f>
        <v>0</v>
      </c>
      <c r="H37" s="102" t="str">
        <f>[6]Ит.пр!H7</f>
        <v>Ермаков В.Е., Шахбазов Р.Э.</v>
      </c>
      <c r="I37" s="14"/>
      <c r="J37" s="33"/>
    </row>
    <row r="38" spans="1:10" ht="23.1" customHeight="1">
      <c r="A38" s="126"/>
      <c r="B38" s="104" t="s">
        <v>6</v>
      </c>
      <c r="C38" s="100" t="str">
        <f>[6]Ит.пр!C8</f>
        <v>АРСАМАКОВ Джабраил Магомедович</v>
      </c>
      <c r="D38" s="100" t="str">
        <f>[6]Ит.пр!D8</f>
        <v>13.08.00, КМС</v>
      </c>
      <c r="E38" s="100" t="str">
        <f>[6]Ит.пр!E8</f>
        <v>УФО</v>
      </c>
      <c r="F38" s="100" t="str">
        <f>[6]Ит.пр!F8</f>
        <v>Тюменская, Тюмень, ВС, ТВВИКУ</v>
      </c>
      <c r="G38" s="101">
        <f>[6]Ит.пр!G8</f>
        <v>0</v>
      </c>
      <c r="H38" s="102" t="str">
        <f>[6]Ит.пр!H8</f>
        <v>Николаев А.А.</v>
      </c>
      <c r="I38" s="14"/>
      <c r="J38" s="33"/>
    </row>
    <row r="39" spans="1:10" ht="23.1" hidden="1" customHeight="1">
      <c r="A39" s="126"/>
      <c r="B39" s="69" t="s">
        <v>6</v>
      </c>
      <c r="C39" s="36" t="str">
        <f>[6]Ит.пр!C9</f>
        <v>Петросян Карлос Павлович</v>
      </c>
      <c r="D39" s="36" t="str">
        <f>[6]Ит.пр!D9</f>
        <v>27.03.2000, 1сп</v>
      </c>
      <c r="E39" s="36" t="str">
        <f>[6]Ит.пр!E9</f>
        <v>УФО</v>
      </c>
      <c r="F39" s="36" t="str">
        <f>[6]Ит.пр!F9</f>
        <v>Свердловская, Екатеринбург, СК "Родина"</v>
      </c>
      <c r="G39" s="63">
        <f>[6]Ит.пр!G9</f>
        <v>0</v>
      </c>
      <c r="H39" s="39" t="str">
        <f>[6]Ит.пр!H9</f>
        <v>Селянина О.В., Федосеев М.Е., Созонов Ю.М.</v>
      </c>
      <c r="I39" s="31" t="s">
        <v>15</v>
      </c>
    </row>
    <row r="40" spans="1:10" ht="23.1" hidden="1" customHeight="1">
      <c r="A40" s="126"/>
      <c r="B40" s="69" t="s">
        <v>12</v>
      </c>
      <c r="C40" s="36" t="str">
        <f>[6]Ит.пр!C10</f>
        <v>Петросян Петрос Павлович</v>
      </c>
      <c r="D40" s="36" t="str">
        <f>[6]Ит.пр!D10</f>
        <v>31.07.2002, 2сп</v>
      </c>
      <c r="E40" s="36" t="str">
        <f>[6]Ит.пр!E10</f>
        <v>УФО</v>
      </c>
      <c r="F40" s="36" t="str">
        <f>[6]Ит.пр!F10</f>
        <v>Свердловская, Екатеринбург, СК "Родина"</v>
      </c>
      <c r="G40" s="63" t="str">
        <f>[6]Ит.пр!G10</f>
        <v>Селянина О.В., Федосеев М.Е., Созонов Ю.М.</v>
      </c>
      <c r="H40" s="39" t="str">
        <f>[6]Ит.пр!H10</f>
        <v>Селянина О.В., Федосеев М.Е., Созонов Ю.М.</v>
      </c>
      <c r="I40" s="32"/>
    </row>
    <row r="41" spans="1:10" ht="23.1" hidden="1" customHeight="1" thickBot="1">
      <c r="A41" s="127"/>
      <c r="B41" s="72" t="s">
        <v>12</v>
      </c>
      <c r="C41" s="40" t="str">
        <f>[6]Ит.пр!C11</f>
        <v>САКТАГАНОВ Дмитрий Русланович</v>
      </c>
      <c r="D41" s="40" t="str">
        <f>[6]Ит.пр!D11</f>
        <v>08.04.01, КМС</v>
      </c>
      <c r="E41" s="40" t="str">
        <f>[6]Ит.пр!E11</f>
        <v>УФО</v>
      </c>
      <c r="F41" s="40" t="str">
        <f>[6]Ит.пр!F11</f>
        <v>Тюменская, Тюмень, ВС, ТВВИКУ</v>
      </c>
      <c r="G41" s="64">
        <f>[6]Ит.пр!G11</f>
        <v>0</v>
      </c>
      <c r="H41" s="41" t="str">
        <f>[6]Ит.пр!H11</f>
        <v>Соснин А.Б., Николаев А.А.</v>
      </c>
      <c r="I41" s="14"/>
    </row>
    <row r="42" spans="1:10" ht="23.1" customHeight="1" thickBot="1">
      <c r="B42" s="43"/>
      <c r="C42" s="44"/>
      <c r="D42" s="44"/>
      <c r="E42" s="45"/>
      <c r="F42" s="110"/>
      <c r="G42" s="110"/>
      <c r="H42" s="111"/>
      <c r="I42" s="32"/>
      <c r="J42" s="33"/>
    </row>
    <row r="43" spans="1:10" ht="26.4" customHeight="1">
      <c r="A43" s="125" t="s">
        <v>20</v>
      </c>
      <c r="B43" s="103" t="s">
        <v>4</v>
      </c>
      <c r="C43" s="96" t="str">
        <f>[7]Ит.пр!C6</f>
        <v>Луканин Иван Сергеевич</v>
      </c>
      <c r="D43" s="96" t="str">
        <f>[7]Ит.пр!D6</f>
        <v>30.04.2002, КМС</v>
      </c>
      <c r="E43" s="96" t="str">
        <f>[7]Ит.пр!E6</f>
        <v>УФО</v>
      </c>
      <c r="F43" s="96" t="str">
        <f>[7]Ит.пр!F6</f>
        <v>Свердловская, Екатеринбург, СК "Родина"</v>
      </c>
      <c r="G43" s="97">
        <f>[7]Ит.пр!G6</f>
        <v>0</v>
      </c>
      <c r="H43" s="98" t="str">
        <f>[7]Ит.пр!H6</f>
        <v>Воронов В.В. Бородин О.Б.</v>
      </c>
      <c r="I43" s="32"/>
      <c r="J43" s="33"/>
    </row>
    <row r="44" spans="1:10" ht="23.1" customHeight="1">
      <c r="A44" s="126"/>
      <c r="B44" s="104" t="s">
        <v>5</v>
      </c>
      <c r="C44" s="100" t="str">
        <f>[7]Ит.пр!C7</f>
        <v>АЗАНОВ Александр Александрович</v>
      </c>
      <c r="D44" s="100" t="str">
        <f>[7]Ит.пр!D7</f>
        <v>30.07.01, КМС</v>
      </c>
      <c r="E44" s="100" t="str">
        <f>[7]Ит.пр!E7</f>
        <v>УФО</v>
      </c>
      <c r="F44" s="100" t="str">
        <f>[7]Ит.пр!F7</f>
        <v>Курганская, Курган,КУОР</v>
      </c>
      <c r="G44" s="101">
        <f>[7]Ит.пр!G7</f>
        <v>0</v>
      </c>
      <c r="H44" s="102" t="str">
        <f>[7]Ит.пр!H7</f>
        <v>Осипов В.Ю., Миниахметов А.С.</v>
      </c>
      <c r="I44" s="14"/>
      <c r="J44" s="33"/>
    </row>
    <row r="45" spans="1:10" ht="23.1" customHeight="1">
      <c r="A45" s="126"/>
      <c r="B45" s="104" t="s">
        <v>6</v>
      </c>
      <c r="C45" s="100" t="str">
        <f>[7]Ит.пр!C8</f>
        <v>Билалов Шамиль Маратович</v>
      </c>
      <c r="D45" s="100" t="str">
        <f>[7]Ит.пр!D8</f>
        <v>29.09.2001, КМС</v>
      </c>
      <c r="E45" s="100" t="str">
        <f>[7]Ит.пр!E8</f>
        <v>УФО</v>
      </c>
      <c r="F45" s="100" t="str">
        <f>[7]Ит.пр!F8</f>
        <v>Свердловская, Верхняя Пышма, КС "УГМК"</v>
      </c>
      <c r="G45" s="101">
        <f>[7]Ит.пр!G8</f>
        <v>0</v>
      </c>
      <c r="H45" s="102" t="str">
        <f>[7]Ит.пр!H8</f>
        <v>Аксаментов В.Е., Хлыбов И.Е.</v>
      </c>
      <c r="I45" s="14"/>
      <c r="J45" s="33"/>
    </row>
    <row r="46" spans="1:10" ht="23.1" hidden="1" customHeight="1">
      <c r="A46" s="126"/>
      <c r="B46" s="69" t="s">
        <v>6</v>
      </c>
      <c r="C46" s="36" t="str">
        <f>[7]Ит.пр!C9</f>
        <v>Каргаполов Николай Вячеславович</v>
      </c>
      <c r="D46" s="36" t="str">
        <f>[7]Ит.пр!D9</f>
        <v>20.11.2001, КМС</v>
      </c>
      <c r="E46" s="36" t="str">
        <f>[7]Ит.пр!E9</f>
        <v>УФО</v>
      </c>
      <c r="F46" s="36" t="str">
        <f>[7]Ит.пр!F9</f>
        <v>Свердловская, Н.Тагил, СШ Тагилстрой</v>
      </c>
      <c r="G46" s="63">
        <f>[7]Ит.пр!G9</f>
        <v>0</v>
      </c>
      <c r="H46" s="39" t="str">
        <f>[7]Ит.пр!H9</f>
        <v>Пляшкун Н.В.</v>
      </c>
      <c r="I46" s="32"/>
    </row>
    <row r="47" spans="1:10" ht="23.1" hidden="1" customHeight="1">
      <c r="A47" s="126"/>
      <c r="B47" s="69" t="s">
        <v>12</v>
      </c>
      <c r="C47" s="36" t="str">
        <f>[7]Ит.пр!C10</f>
        <v>Рустамов Сулейман Эльшан оглы</v>
      </c>
      <c r="D47" s="36" t="str">
        <f>[7]Ит.пр!D10</f>
        <v>15.04.2001, 1сп</v>
      </c>
      <c r="E47" s="36" t="str">
        <f>[7]Ит.пр!E10</f>
        <v>УФО</v>
      </c>
      <c r="F47" s="36" t="str">
        <f>[7]Ит.пр!F10</f>
        <v>Свердловская, Екатеринбург, СК "Родина"</v>
      </c>
      <c r="G47" s="63">
        <f>[7]Ит.пр!G10</f>
        <v>0</v>
      </c>
      <c r="H47" s="39" t="str">
        <f>[7]Ит.пр!H10</f>
        <v>Селянина О.В., Федосеев М.Е., Пестич В.Н.</v>
      </c>
      <c r="I47" s="32"/>
    </row>
    <row r="48" spans="1:10" ht="23.1" hidden="1" customHeight="1" thickBot="1">
      <c r="A48" s="127"/>
      <c r="B48" s="72" t="s">
        <v>12</v>
      </c>
      <c r="C48" s="40" t="str">
        <f>[7]Ит.пр!C11</f>
        <v>КОРЮКИН Кирилл Максимович</v>
      </c>
      <c r="D48" s="40" t="str">
        <f>[7]Ит.пр!D11</f>
        <v>05.12.02, КМС</v>
      </c>
      <c r="E48" s="36" t="s">
        <v>31</v>
      </c>
      <c r="F48" s="40" t="str">
        <f>[7]Ит.пр!F11</f>
        <v>Курганская, Курган</v>
      </c>
      <c r="G48" s="64">
        <f>[7]Ит.пр!G11</f>
        <v>0</v>
      </c>
      <c r="H48" s="41">
        <f>[7]Ит.пр!H11</f>
        <v>0</v>
      </c>
      <c r="I48" s="11"/>
    </row>
    <row r="49" spans="1:10" ht="15.75" customHeight="1" thickBot="1">
      <c r="B49" s="13"/>
      <c r="C49" s="9"/>
      <c r="D49" s="9"/>
      <c r="E49" s="25"/>
      <c r="F49" s="105"/>
      <c r="G49" s="106"/>
      <c r="H49" s="112"/>
      <c r="I49" s="32"/>
      <c r="J49" s="33"/>
    </row>
    <row r="50" spans="1:10" ht="23.1" customHeight="1">
      <c r="A50" s="131" t="s">
        <v>21</v>
      </c>
      <c r="B50" s="103" t="s">
        <v>4</v>
      </c>
      <c r="C50" s="96" t="str">
        <f>[8]Ит.пр!C6</f>
        <v>ГУСИХАНОВ Турпалали Рамазанович</v>
      </c>
      <c r="D50" s="96" t="str">
        <f>[8]Ит.пр!D6</f>
        <v>09.08.00, МС</v>
      </c>
      <c r="E50" s="96" t="str">
        <f>[8]Ит.пр!E6</f>
        <v>УФО</v>
      </c>
      <c r="F50" s="96" t="str">
        <f>[8]Ит.пр!F6</f>
        <v>Курганская, Курган, ДЮСШ№4</v>
      </c>
      <c r="G50" s="97">
        <f>[8]Ит.пр!G6</f>
        <v>0</v>
      </c>
      <c r="H50" s="98" t="str">
        <f>[8]Ит.пр!H6</f>
        <v>Герасимов Д.В.</v>
      </c>
      <c r="I50" s="32"/>
      <c r="J50" s="33"/>
    </row>
    <row r="51" spans="1:10" ht="23.1" customHeight="1">
      <c r="A51" s="132"/>
      <c r="B51" s="104" t="s">
        <v>5</v>
      </c>
      <c r="C51" s="100" t="str">
        <f>[8]Ит.пр!C7</f>
        <v>Семилетов Александр Алексеевич</v>
      </c>
      <c r="D51" s="100" t="str">
        <f>[8]Ит.пр!D7</f>
        <v>07.03.2001, КМС</v>
      </c>
      <c r="E51" s="100" t="str">
        <f>[8]Ит.пр!E7</f>
        <v>УФО</v>
      </c>
      <c r="F51" s="100" t="str">
        <f>[8]Ит.пр!F7</f>
        <v>Свердловская, Верхняя Пышма, КС "УГМК"</v>
      </c>
      <c r="G51" s="101">
        <f>[8]Ит.пр!G7</f>
        <v>0</v>
      </c>
      <c r="H51" s="102" t="str">
        <f>[8]Ит.пр!H7</f>
        <v>Хлыбов И.Е., Суханов М.И.</v>
      </c>
      <c r="I51" s="14"/>
      <c r="J51" s="33"/>
    </row>
    <row r="52" spans="1:10" ht="23.1" customHeight="1">
      <c r="A52" s="132"/>
      <c r="B52" s="104" t="s">
        <v>6</v>
      </c>
      <c r="C52" s="100" t="str">
        <f>[8]Ит.пр!C8</f>
        <v>Шонематов Далер Тимурович</v>
      </c>
      <c r="D52" s="100" t="str">
        <f>[8]Ит.пр!D8</f>
        <v>24.03.2001, 1сп</v>
      </c>
      <c r="E52" s="100" t="str">
        <f>[8]Ит.пр!E8</f>
        <v>УФО</v>
      </c>
      <c r="F52" s="100" t="str">
        <f>[8]Ит.пр!F8</f>
        <v>Свердловская, Екатеринбург, СК "Родина"</v>
      </c>
      <c r="G52" s="101">
        <f>[8]Ит.пр!G8</f>
        <v>0</v>
      </c>
      <c r="H52" s="102" t="str">
        <f>[8]Ит.пр!H8</f>
        <v>Селянина О.В., Федосеев М.Е. Гасанов Э.С., Мартюшев М.С.</v>
      </c>
      <c r="I52" s="14"/>
      <c r="J52" s="33"/>
    </row>
    <row r="53" spans="1:10" ht="23.1" hidden="1" customHeight="1">
      <c r="A53" s="132"/>
      <c r="B53" s="69" t="s">
        <v>6</v>
      </c>
      <c r="C53" s="36" t="str">
        <f>[8]Ит.пр!C9</f>
        <v>Ларионов Виталий Игоревич</v>
      </c>
      <c r="D53" s="36" t="str">
        <f>[8]Ит.пр!D9</f>
        <v>14.10.2000, КМС</v>
      </c>
      <c r="E53" s="36" t="str">
        <f>[8]Ит.пр!E9</f>
        <v>УФО</v>
      </c>
      <c r="F53" s="36" t="str">
        <f>[8]Ит.пр!F9</f>
        <v>Свердловская, Екатеринбург, СК "Родина"</v>
      </c>
      <c r="G53" s="63">
        <f>[8]Ит.пр!G9</f>
        <v>0</v>
      </c>
      <c r="H53" s="39" t="str">
        <f>[8]Ит.пр!H9</f>
        <v>Макуха А.Н.</v>
      </c>
      <c r="I53" s="32"/>
    </row>
    <row r="54" spans="1:10" ht="23.1" hidden="1" customHeight="1">
      <c r="A54" s="132"/>
      <c r="B54" s="69" t="s">
        <v>12</v>
      </c>
      <c r="C54" s="36" t="str">
        <f>[8]Ит.пр!C10</f>
        <v>ЛУШНИКОВ Кирилл Александрович</v>
      </c>
      <c r="D54" s="36" t="str">
        <f>[8]Ит.пр!D10</f>
        <v>21.06.02, КМС</v>
      </c>
      <c r="E54" s="36" t="str">
        <f>[8]Ит.пр!E10</f>
        <v>УФО</v>
      </c>
      <c r="F54" s="36" t="str">
        <f>[8]Ит.пр!F10</f>
        <v>Курганская, Курган, ДЮСШ№4</v>
      </c>
      <c r="G54" s="63">
        <f>[8]Ит.пр!G10</f>
        <v>0</v>
      </c>
      <c r="H54" s="39" t="str">
        <f>[8]Ит.пр!H10</f>
        <v>Осипов В.Ю., Печерских В.И.</v>
      </c>
      <c r="I54" s="32"/>
    </row>
    <row r="55" spans="1:10" ht="23.1" hidden="1" customHeight="1" thickBot="1">
      <c r="A55" s="133"/>
      <c r="B55" s="72" t="s">
        <v>12</v>
      </c>
      <c r="C55" s="40" t="str">
        <f>[8]Ит.пр!C11</f>
        <v>Болдов Никита Константинович</v>
      </c>
      <c r="D55" s="40" t="str">
        <f>[8]Ит.пр!D11</f>
        <v>27.01.2000, КМС</v>
      </c>
      <c r="E55" s="40" t="str">
        <f>[8]Ит.пр!E11</f>
        <v>УФО</v>
      </c>
      <c r="F55" s="40" t="str">
        <f>[8]Ит.пр!F11</f>
        <v>Свердловская, Екатеринбург, СК "Родина"</v>
      </c>
      <c r="G55" s="64">
        <f>[8]Ит.пр!G11</f>
        <v>0</v>
      </c>
      <c r="H55" s="41" t="str">
        <f>[8]Ит.пр!H11</f>
        <v>Коростелёв А.Б.</v>
      </c>
      <c r="I55" s="11"/>
    </row>
    <row r="56" spans="1:10" ht="11.25" customHeight="1" thickBot="1">
      <c r="B56" s="43"/>
      <c r="C56" s="44"/>
      <c r="D56" s="44"/>
      <c r="E56" s="45"/>
      <c r="F56" s="110"/>
      <c r="G56" s="113"/>
      <c r="H56" s="111"/>
      <c r="I56" s="32"/>
      <c r="J56" s="33"/>
    </row>
    <row r="57" spans="1:10" ht="26.4" customHeight="1">
      <c r="A57" s="131" t="s">
        <v>22</v>
      </c>
      <c r="B57" s="103" t="s">
        <v>4</v>
      </c>
      <c r="C57" s="96" t="str">
        <f>[9]Ит.пр!C6</f>
        <v>Новожилов Михаил Михайлович</v>
      </c>
      <c r="D57" s="96" t="str">
        <f>[9]Ит.пр!D6</f>
        <v>28.12.2000, КМС</v>
      </c>
      <c r="E57" s="96" t="str">
        <f>[9]Ит.пр!E6</f>
        <v>УФО</v>
      </c>
      <c r="F57" s="96" t="str">
        <f>[9]Ит.пр!F6</f>
        <v>Свердловская, Екатеринбург</v>
      </c>
      <c r="G57" s="97">
        <f>[9]Ит.пр!G6</f>
        <v>0</v>
      </c>
      <c r="H57" s="98" t="str">
        <f>[9]Ит.пр!H6</f>
        <v>Печуров Е.А.</v>
      </c>
      <c r="I57" s="32"/>
      <c r="J57" s="33"/>
    </row>
    <row r="58" spans="1:10" ht="24.6" customHeight="1">
      <c r="A58" s="132"/>
      <c r="B58" s="104" t="s">
        <v>5</v>
      </c>
      <c r="C58" s="100" t="str">
        <f>[9]Ит.пр!C7</f>
        <v>Московских Егор Андреевич</v>
      </c>
      <c r="D58" s="100" t="str">
        <f>[9]Ит.пр!D7</f>
        <v>19.06.2000, КМС</v>
      </c>
      <c r="E58" s="100" t="str">
        <f>[9]Ит.пр!E7</f>
        <v>УФО</v>
      </c>
      <c r="F58" s="100" t="str">
        <f>[9]Ит.пр!F7</f>
        <v>Свердловская, Екатеринбург, СШОР по самбо и дзюдо</v>
      </c>
      <c r="G58" s="101">
        <f>[9]Ит.пр!G7</f>
        <v>0</v>
      </c>
      <c r="H58" s="102" t="str">
        <f>[9]Ит.пр!H7</f>
        <v>Макуха А.Н.</v>
      </c>
      <c r="I58" s="14"/>
      <c r="J58" s="33"/>
    </row>
    <row r="59" spans="1:10" ht="26.4" customHeight="1">
      <c r="A59" s="132"/>
      <c r="B59" s="104" t="s">
        <v>6</v>
      </c>
      <c r="C59" s="100" t="str">
        <f>[9]Ит.пр!C8</f>
        <v>Московских Вячеслав Андреевич</v>
      </c>
      <c r="D59" s="100" t="str">
        <f>[9]Ит.пр!D8</f>
        <v>19.06.2000, КМС</v>
      </c>
      <c r="E59" s="100" t="str">
        <f>[9]Ит.пр!E8</f>
        <v>УФО</v>
      </c>
      <c r="F59" s="100" t="str">
        <f>[9]Ит.пр!F8</f>
        <v>Свердловская, Екатеринбург, СШОР по самбо и дзюдо</v>
      </c>
      <c r="G59" s="101">
        <f>[9]Ит.пр!G8</f>
        <v>0</v>
      </c>
      <c r="H59" s="102" t="str">
        <f>[9]Ит.пр!H8</f>
        <v>Макуха А.Н.</v>
      </c>
      <c r="I59" s="14"/>
      <c r="J59" s="33"/>
    </row>
    <row r="60" spans="1:10" ht="23.1" hidden="1" customHeight="1">
      <c r="A60" s="132"/>
      <c r="B60" s="69" t="s">
        <v>6</v>
      </c>
      <c r="C60" s="36" t="str">
        <f>[9]Ит.пр!C9</f>
        <v>ДИБАЕВ Тамирлан Русланович</v>
      </c>
      <c r="D60" s="36" t="str">
        <f>[9]Ит.пр!D9</f>
        <v>02.07.2001, 1сп</v>
      </c>
      <c r="E60" s="36" t="str">
        <f>[9]Ит.пр!E9</f>
        <v>УФО</v>
      </c>
      <c r="F60" s="36" t="str">
        <f>[9]Ит.пр!F9</f>
        <v>ХМАО-Югра, г.Радужный</v>
      </c>
      <c r="G60" s="63">
        <f>[9]Ит.пр!G9</f>
        <v>0</v>
      </c>
      <c r="H60" s="39" t="str">
        <f>[9]Ит.пр!H9</f>
        <v>Шмелёв А.В. Шабанов Э.Д.</v>
      </c>
      <c r="I60" s="32"/>
    </row>
    <row r="61" spans="1:10" ht="23.1" hidden="1" customHeight="1">
      <c r="A61" s="132"/>
      <c r="B61" s="69" t="s">
        <v>12</v>
      </c>
      <c r="C61" s="36" t="str">
        <f>[9]Ит.пр!C10</f>
        <v>ДЕНИСОВ Евгений Вячеславович</v>
      </c>
      <c r="D61" s="36" t="str">
        <f>[9]Ит.пр!D10</f>
        <v>06.05.02, 2сп</v>
      </c>
      <c r="E61" s="36" t="str">
        <f>[9]Ит.пр!E10</f>
        <v>УФО</v>
      </c>
      <c r="F61" s="36" t="str">
        <f>[9]Ит.пр!F10</f>
        <v>Курганская, Курган, СШОР№1</v>
      </c>
      <c r="G61" s="63">
        <f>[9]Ит.пр!G10</f>
        <v>0</v>
      </c>
      <c r="H61" s="39" t="str">
        <f>[9]Ит.пр!H10</f>
        <v>Евтодеев В.Ф.</v>
      </c>
      <c r="I61" s="32"/>
    </row>
    <row r="62" spans="1:10" ht="23.1" hidden="1" customHeight="1" thickBot="1">
      <c r="A62" s="133"/>
      <c r="B62" s="72" t="s">
        <v>12</v>
      </c>
      <c r="C62" s="40" t="str">
        <f>[9]Ит.пр!C11</f>
        <v>Панфилов Семен Михайлович</v>
      </c>
      <c r="D62" s="40" t="str">
        <f>[9]Ит.пр!D11</f>
        <v>28.11.2001, КМС</v>
      </c>
      <c r="E62" s="40" t="str">
        <f>[9]Ит.пр!E11</f>
        <v>УФО</v>
      </c>
      <c r="F62" s="40" t="str">
        <f>[9]Ит.пр!F11</f>
        <v>Свердловская, Н.Тагил, СШ Тагилстрой</v>
      </c>
      <c r="G62" s="64">
        <f>[9]Ит.пр!G11</f>
        <v>0</v>
      </c>
      <c r="H62" s="41" t="str">
        <f>[9]Ит.пр!H11</f>
        <v>Пляшкун Н.В.</v>
      </c>
      <c r="I62" s="11"/>
    </row>
    <row r="63" spans="1:10" ht="13.5" customHeight="1" thickBot="1">
      <c r="B63" s="13"/>
      <c r="C63" s="9"/>
      <c r="D63" s="9"/>
      <c r="E63" s="25"/>
      <c r="F63" s="105"/>
      <c r="G63" s="105"/>
      <c r="H63" s="112"/>
      <c r="I63" s="32"/>
      <c r="J63" s="33"/>
    </row>
    <row r="64" spans="1:10" ht="23.1" customHeight="1">
      <c r="A64" s="134" t="s">
        <v>23</v>
      </c>
      <c r="B64" s="103" t="s">
        <v>4</v>
      </c>
      <c r="C64" s="96" t="str">
        <f>[10]Ит.пр!C6</f>
        <v>Шонематов  Малик-шах Тимурович</v>
      </c>
      <c r="D64" s="96" t="str">
        <f>[10]Ит.пр!D6</f>
        <v>14.03.2002, 1сп</v>
      </c>
      <c r="E64" s="96" t="str">
        <f>[10]Ит.пр!E6</f>
        <v>УФО</v>
      </c>
      <c r="F64" s="96" t="str">
        <f>[10]Ит.пр!F6</f>
        <v>Свердловская, Екатеринбург, СК "Родина"</v>
      </c>
      <c r="G64" s="97">
        <f>[10]Ит.пр!G6</f>
        <v>0</v>
      </c>
      <c r="H64" s="98" t="str">
        <f>[10]Ит.пр!H6</f>
        <v>Селянина О.В., Федосеев М.Е. Гасанов Э.С., Мартюшев М.С.</v>
      </c>
      <c r="I64" s="32"/>
      <c r="J64" s="33"/>
    </row>
    <row r="65" spans="1:10" ht="23.1" customHeight="1">
      <c r="A65" s="135"/>
      <c r="B65" s="104" t="s">
        <v>5</v>
      </c>
      <c r="C65" s="100" t="str">
        <f>[10]Ит.пр!C7</f>
        <v>СЛИНЬКО Данил Алексеевич</v>
      </c>
      <c r="D65" s="100" t="str">
        <f>[10]Ит.пр!D7</f>
        <v>31.12.00, КМС</v>
      </c>
      <c r="E65" s="100" t="str">
        <f>[10]Ит.пр!E7</f>
        <v>УФО</v>
      </c>
      <c r="F65" s="100" t="str">
        <f>[10]Ит.пр!F7</f>
        <v>Курганская, Курган, СШОР№1</v>
      </c>
      <c r="G65" s="101">
        <f>[10]Ит.пр!G7</f>
        <v>0</v>
      </c>
      <c r="H65" s="102" t="str">
        <f>[10]Ит.пр!H7</f>
        <v>Распопов А.Н.</v>
      </c>
      <c r="I65" s="14"/>
      <c r="J65" s="33"/>
    </row>
    <row r="66" spans="1:10" ht="23.1" customHeight="1">
      <c r="A66" s="135"/>
      <c r="B66" s="104" t="s">
        <v>6</v>
      </c>
      <c r="C66" s="100" t="str">
        <f>[10]Ит.пр!C8</f>
        <v>БЕЛИОГЛОВ Илья Андреевич</v>
      </c>
      <c r="D66" s="100" t="str">
        <f>[10]Ит.пр!D8</f>
        <v>01.08.02, КМС</v>
      </c>
      <c r="E66" s="100" t="str">
        <f>[10]Ит.пр!E8</f>
        <v>УФО</v>
      </c>
      <c r="F66" s="100" t="str">
        <f>[10]Ит.пр!F8</f>
        <v>Челябинская, Челябинск</v>
      </c>
      <c r="G66" s="101">
        <f>[10]Ит.пр!G8</f>
        <v>0</v>
      </c>
      <c r="H66" s="102" t="str">
        <f>[10]Ит.пр!H8</f>
        <v xml:space="preserve">Питунин А.Г. </v>
      </c>
      <c r="I66" s="14"/>
      <c r="J66" s="33"/>
    </row>
    <row r="67" spans="1:10" ht="23.1" hidden="1" customHeight="1">
      <c r="A67" s="135"/>
      <c r="B67" s="69" t="s">
        <v>6</v>
      </c>
      <c r="C67" s="36" t="str">
        <f>[10]Ит.пр!C9</f>
        <v>Хомяков Егор Михайлович</v>
      </c>
      <c r="D67" s="36" t="str">
        <f>[10]Ит.пр!D9</f>
        <v>31.12.2001, 3сп</v>
      </c>
      <c r="E67" s="36" t="str">
        <f>[10]Ит.пр!E9</f>
        <v>УФО</v>
      </c>
      <c r="F67" s="36" t="str">
        <f>[10]Ит.пр!F9</f>
        <v>Свердловская, Екатеринбург, СШ №8 Локомотив</v>
      </c>
      <c r="G67" s="63">
        <f>[10]Ит.пр!G9</f>
        <v>0</v>
      </c>
      <c r="H67" s="39" t="str">
        <f>[10]Ит.пр!H9</f>
        <v>Пышминцев В.А.</v>
      </c>
      <c r="I67" s="32"/>
    </row>
    <row r="68" spans="1:10" ht="22.5" hidden="1" customHeight="1">
      <c r="A68" s="135"/>
      <c r="B68" s="69" t="s">
        <v>12</v>
      </c>
      <c r="C68" s="36" t="str">
        <f>[10]Ит.пр!C10</f>
        <v>Филатов Богдан Валерьевич</v>
      </c>
      <c r="D68" s="36" t="str">
        <f>[10]Ит.пр!D10</f>
        <v>26.02.2002, 3сп</v>
      </c>
      <c r="E68" s="36" t="str">
        <f>[10]Ит.пр!E10</f>
        <v>УФО</v>
      </c>
      <c r="F68" s="36" t="str">
        <f>[10]Ит.пр!F10</f>
        <v>Свердловская, Екатеринбург, СШ №8 Локомотив</v>
      </c>
      <c r="G68" s="63">
        <f>[10]Ит.пр!G10</f>
        <v>0</v>
      </c>
      <c r="H68" s="39" t="str">
        <f>[10]Ит.пр!H10</f>
        <v>Пышминцев В.А.</v>
      </c>
      <c r="I68" s="32"/>
    </row>
    <row r="69" spans="1:10" ht="24.75" hidden="1" customHeight="1" thickBot="1">
      <c r="A69" s="136"/>
      <c r="B69" s="72" t="s">
        <v>13</v>
      </c>
      <c r="C69" s="40" t="str">
        <f>[10]Ит.пр!C11</f>
        <v/>
      </c>
      <c r="D69" s="40" t="str">
        <f>[10]Ит.пр!D11</f>
        <v/>
      </c>
      <c r="E69" s="40" t="str">
        <f>[10]Ит.пр!E11</f>
        <v/>
      </c>
      <c r="F69" s="40" t="str">
        <f>[10]Ит.пр!F11</f>
        <v/>
      </c>
      <c r="G69" s="64" t="str">
        <f>[10]Ит.пр!G11</f>
        <v/>
      </c>
      <c r="H69" s="41" t="str">
        <f>[10]Ит.пр!H11</f>
        <v/>
      </c>
      <c r="I69" s="11"/>
    </row>
    <row r="70" spans="1:10" ht="24.75" customHeight="1" thickBot="1">
      <c r="A70" s="1"/>
      <c r="B70" s="42"/>
      <c r="C70" s="10"/>
      <c r="D70" s="10"/>
      <c r="E70" s="26"/>
      <c r="F70" s="114"/>
      <c r="G70" s="115"/>
      <c r="H70" s="116"/>
      <c r="I70" s="32"/>
      <c r="J70" s="33"/>
    </row>
    <row r="71" spans="1:10" ht="27.6" customHeight="1">
      <c r="A71" s="128" t="s">
        <v>26</v>
      </c>
      <c r="B71" s="103" t="s">
        <v>4</v>
      </c>
      <c r="C71" s="117" t="str">
        <f>[11]Ит.пр!C6</f>
        <v>Желтов Роман Игоревич</v>
      </c>
      <c r="D71" s="117" t="str">
        <f>[11]Ит.пр!D6</f>
        <v>14.08.2002, КМС</v>
      </c>
      <c r="E71" s="117" t="str">
        <f>[11]Ит.пр!E6</f>
        <v>УФО</v>
      </c>
      <c r="F71" s="96" t="str">
        <f>[11]Ит.пр!F6</f>
        <v>Свердловская, Екатеринбург, СК "Родина"</v>
      </c>
      <c r="G71" s="97">
        <f>[11]Ит.пр!G6</f>
        <v>0</v>
      </c>
      <c r="H71" s="98" t="str">
        <f>[11]Ит.пр!H6</f>
        <v>Воронов В.В. Бородин О.Б.</v>
      </c>
      <c r="I71" s="32"/>
      <c r="J71" s="33"/>
    </row>
    <row r="72" spans="1:10" ht="26.4" customHeight="1" thickBot="1">
      <c r="A72" s="129"/>
      <c r="B72" s="104" t="s">
        <v>5</v>
      </c>
      <c r="C72" s="118" t="str">
        <f>[11]Ит.пр!C7</f>
        <v>Сафаров Булуд Рамис оглы</v>
      </c>
      <c r="D72" s="118" t="str">
        <f>[11]Ит.пр!D7</f>
        <v>14.05.2002, 1сп</v>
      </c>
      <c r="E72" s="118" t="str">
        <f>[11]Ит.пр!E7</f>
        <v>УФО</v>
      </c>
      <c r="F72" s="100" t="str">
        <f>[11]Ит.пр!F7</f>
        <v>Свердловская, Екатеринбург, СК "Родина"</v>
      </c>
      <c r="G72" s="101">
        <f>[11]Ит.пр!G7</f>
        <v>0</v>
      </c>
      <c r="H72" s="102" t="str">
        <f>[11]Ит.пр!H7</f>
        <v>Селянина О.В., Федосеев М.Е.</v>
      </c>
      <c r="I72" s="14"/>
      <c r="J72" s="33"/>
    </row>
    <row r="73" spans="1:10" ht="23.1" hidden="1" customHeight="1">
      <c r="A73" s="129"/>
      <c r="B73" s="69" t="s">
        <v>6</v>
      </c>
      <c r="C73" s="47" t="str">
        <f>[11]Ит.пр!C8</f>
        <v/>
      </c>
      <c r="D73" s="47" t="str">
        <f>[11]Ит.пр!D8</f>
        <v/>
      </c>
      <c r="E73" s="47" t="str">
        <f>[11]Ит.пр!E8</f>
        <v/>
      </c>
      <c r="F73" s="36" t="str">
        <f>[11]Ит.пр!F8</f>
        <v/>
      </c>
      <c r="G73" s="63" t="str">
        <f>[11]Ит.пр!G8</f>
        <v/>
      </c>
      <c r="H73" s="39" t="str">
        <f>[11]Ит.пр!H8</f>
        <v/>
      </c>
      <c r="I73" s="14"/>
      <c r="J73" s="33"/>
    </row>
    <row r="74" spans="1:10" ht="23.1" hidden="1" customHeight="1">
      <c r="A74" s="129"/>
      <c r="B74" s="69" t="s">
        <v>6</v>
      </c>
      <c r="C74" s="47" t="str">
        <f>[11]Ит.пр!C9</f>
        <v/>
      </c>
      <c r="D74" s="47" t="str">
        <f>[11]Ит.пр!D9</f>
        <v/>
      </c>
      <c r="E74" s="47" t="str">
        <f>[11]Ит.пр!E9</f>
        <v/>
      </c>
      <c r="F74" s="36" t="str">
        <f>[11]Ит.пр!F9</f>
        <v/>
      </c>
      <c r="G74" s="63" t="str">
        <f>[11]Ит.пр!G9</f>
        <v/>
      </c>
      <c r="H74" s="39" t="str">
        <f>[11]Ит.пр!H9</f>
        <v/>
      </c>
      <c r="I74" s="32"/>
    </row>
    <row r="75" spans="1:10" ht="23.1" hidden="1" customHeight="1">
      <c r="A75" s="129"/>
      <c r="B75" s="69" t="s">
        <v>12</v>
      </c>
      <c r="C75" s="47" t="str">
        <f>[11]Ит.пр!C10</f>
        <v/>
      </c>
      <c r="D75" s="47" t="str">
        <f>[11]Ит.пр!D10</f>
        <v/>
      </c>
      <c r="E75" s="47" t="str">
        <f>[11]Ит.пр!E10</f>
        <v/>
      </c>
      <c r="F75" s="36" t="str">
        <f>[11]Ит.пр!F10</f>
        <v/>
      </c>
      <c r="G75" s="63" t="str">
        <f>[11]Ит.пр!G10</f>
        <v/>
      </c>
      <c r="H75" s="39" t="str">
        <f>[11]Ит.пр!H10</f>
        <v/>
      </c>
      <c r="I75" s="32"/>
    </row>
    <row r="76" spans="1:10" ht="23.1" hidden="1" customHeight="1" thickBot="1">
      <c r="A76" s="130"/>
      <c r="B76" s="72" t="s">
        <v>12</v>
      </c>
      <c r="C76" s="51" t="str">
        <f>[11]Ит.пр!C11</f>
        <v/>
      </c>
      <c r="D76" s="51" t="str">
        <f>[11]Ит.пр!D11</f>
        <v/>
      </c>
      <c r="E76" s="51" t="str">
        <f>[11]Ит.пр!E11</f>
        <v/>
      </c>
      <c r="F76" s="40" t="str">
        <f>[11]Ит.пр!F11</f>
        <v/>
      </c>
      <c r="G76" s="64" t="str">
        <f>[11]Ит.пр!G11</f>
        <v/>
      </c>
      <c r="H76" s="41" t="str">
        <f>[11]Ит.пр!H11</f>
        <v/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79">
        <f>[12]Ит.пр!I6</f>
        <v>0</v>
      </c>
      <c r="J77" s="68"/>
    </row>
    <row r="78" spans="1:10" ht="0.75" customHeight="1">
      <c r="A78" s="1"/>
      <c r="B78" s="2"/>
      <c r="C78" s="3"/>
      <c r="D78" s="4"/>
      <c r="E78" s="4"/>
      <c r="F78" s="5"/>
      <c r="G78" s="5"/>
      <c r="H78" s="3"/>
      <c r="I78" s="79">
        <f>[12]Ит.пр!I8</f>
        <v>0</v>
      </c>
      <c r="J78" s="68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">
        <v>28</v>
      </c>
      <c r="G79" s="24"/>
      <c r="H79" s="6"/>
      <c r="I79" s="14"/>
      <c r="J79" s="33"/>
    </row>
    <row r="80" spans="1:10" ht="15.6" customHeight="1">
      <c r="A80" s="1"/>
      <c r="B80" s="24"/>
      <c r="C80" s="7"/>
      <c r="D80" s="7"/>
      <c r="E80" s="28"/>
      <c r="F80" s="23" t="s">
        <v>29</v>
      </c>
      <c r="G80" s="23"/>
      <c r="H80" s="7"/>
      <c r="I80" s="14"/>
      <c r="J80" s="33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">
        <v>30</v>
      </c>
      <c r="G81" s="24"/>
      <c r="H81" s="6"/>
      <c r="I81" s="32"/>
    </row>
    <row r="82" spans="1:19" ht="23.1" customHeight="1">
      <c r="C82" s="1"/>
      <c r="F82" t="s">
        <v>29</v>
      </c>
      <c r="H82" s="7"/>
      <c r="I82" s="32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72" pageOrder="overThenDown" orientation="portrait" copies="2" r:id="rId1"/>
  <headerFooter alignWithMargins="0"/>
  <rowBreaks count="2" manualBreakCount="2">
    <brk id="83" max="8" man="1"/>
    <brk id="84" max="7" man="1"/>
  </rowBreaks>
  <colBreaks count="2" manualBreakCount="2">
    <brk id="13" max="1048575" man="1"/>
    <brk id="14" max="1048575" man="1"/>
  </colBreaks>
  <ignoredErrors>
    <ignoredError sqref="B8:B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3"/>
  <sheetViews>
    <sheetView zoomScaleNormal="100" workbookViewId="0">
      <selection activeCell="A10" sqref="A10:XFD13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40" t="s">
        <v>7</v>
      </c>
      <c r="B1" s="140"/>
      <c r="C1" s="140"/>
      <c r="D1" s="140"/>
      <c r="E1" s="140"/>
      <c r="F1" s="140"/>
      <c r="G1" s="140"/>
      <c r="H1" s="140"/>
      <c r="I1" s="140"/>
    </row>
    <row r="2" spans="1:10" ht="24" customHeight="1">
      <c r="A2" s="120" t="s">
        <v>27</v>
      </c>
      <c r="B2" s="120"/>
      <c r="C2" s="120"/>
      <c r="D2" s="120"/>
      <c r="E2" s="120"/>
      <c r="F2" s="120"/>
      <c r="G2" s="120"/>
      <c r="H2" s="120"/>
      <c r="I2" s="120"/>
    </row>
    <row r="3" spans="1:10" ht="40.5" customHeight="1">
      <c r="A3" s="141" t="str">
        <f>[1]реквизиты!$A$2</f>
        <v>ПЕРВЕНСТВО УРАЛЬСКОГО ФЕДЕРАЛЬНОГО ОКРУГА ПО САМБО СРЕДИ ЮНИОРОВ 1999-2000г.р.</v>
      </c>
      <c r="B3" s="141"/>
      <c r="C3" s="141"/>
      <c r="D3" s="141"/>
      <c r="E3" s="141"/>
      <c r="F3" s="141"/>
      <c r="G3" s="141"/>
      <c r="H3" s="141"/>
      <c r="I3" s="141"/>
    </row>
    <row r="4" spans="1:10" ht="16.5" customHeight="1" thickBot="1">
      <c r="A4" s="120" t="str">
        <f>[1]реквизиты!$A$3</f>
        <v>13-15 декабря 2019г.                                              г.Екатеринбург</v>
      </c>
      <c r="B4" s="120"/>
      <c r="C4" s="120"/>
      <c r="D4" s="120"/>
      <c r="E4" s="120"/>
      <c r="F4" s="120"/>
      <c r="G4" s="120"/>
      <c r="H4" s="120"/>
      <c r="I4" s="120"/>
    </row>
    <row r="5" spans="1:10" ht="3.75" hidden="1" customHeight="1" thickBot="1">
      <c r="A5" s="120"/>
      <c r="B5" s="120"/>
      <c r="C5" s="120"/>
      <c r="D5" s="120"/>
      <c r="E5" s="120"/>
      <c r="F5" s="120"/>
      <c r="G5" s="120"/>
      <c r="H5" s="120"/>
      <c r="I5" s="120"/>
    </row>
    <row r="6" spans="1:10" ht="11.1" customHeight="1">
      <c r="B6" s="137" t="s">
        <v>0</v>
      </c>
      <c r="C6" s="123" t="s">
        <v>1</v>
      </c>
      <c r="D6" s="123" t="s">
        <v>2</v>
      </c>
      <c r="E6" s="123" t="s">
        <v>16</v>
      </c>
      <c r="F6" s="123" t="s">
        <v>17</v>
      </c>
      <c r="G6" s="121"/>
      <c r="H6" s="142" t="s">
        <v>3</v>
      </c>
      <c r="I6" s="144"/>
    </row>
    <row r="7" spans="1:10" ht="13.5" customHeight="1" thickBot="1">
      <c r="B7" s="138"/>
      <c r="C7" s="124"/>
      <c r="D7" s="124"/>
      <c r="E7" s="124"/>
      <c r="F7" s="124"/>
      <c r="G7" s="122"/>
      <c r="H7" s="143"/>
      <c r="I7" s="144"/>
    </row>
    <row r="8" spans="1:10" ht="23.1" customHeight="1">
      <c r="A8" s="146" t="s">
        <v>9</v>
      </c>
      <c r="B8" s="59" t="s">
        <v>4</v>
      </c>
      <c r="C8" s="37" t="str">
        <f>[2]Ит.пр!C6</f>
        <v>КРИВОНОГОВ Никита Эдуардович</v>
      </c>
      <c r="D8" s="37" t="str">
        <f>[2]Ит.пр!D6</f>
        <v>21.09.02, 3сп</v>
      </c>
      <c r="E8" s="37" t="str">
        <f>[2]Ит.пр!E6</f>
        <v>УФО</v>
      </c>
      <c r="F8" s="37" t="str">
        <f>[2]Ит.пр!F6</f>
        <v>ХМАО-Югра, г.Нижневартовск</v>
      </c>
      <c r="G8" s="62">
        <f>[2]Ит.пр!G6</f>
        <v>0</v>
      </c>
      <c r="H8" s="38" t="str">
        <f>[2]Ит.пр!H6</f>
        <v>Воробьев В.В.</v>
      </c>
      <c r="I8" s="145"/>
      <c r="J8" s="119"/>
    </row>
    <row r="9" spans="1:10" ht="23.1" customHeight="1" thickBot="1">
      <c r="A9" s="147"/>
      <c r="B9" s="90" t="s">
        <v>5</v>
      </c>
      <c r="C9" s="40" t="str">
        <f>[2]Ит.пр!C7</f>
        <v>Джиоев Максим Русланович</v>
      </c>
      <c r="D9" s="40" t="str">
        <f>[2]Ит.пр!D7</f>
        <v>20.07.2002, 2сп</v>
      </c>
      <c r="E9" s="40" t="str">
        <f>[2]Ит.пр!E7</f>
        <v>УФО</v>
      </c>
      <c r="F9" s="40" t="str">
        <f>[2]Ит.пр!F7</f>
        <v>Свердловская, Н.Тагил, СШ Тагилстрой</v>
      </c>
      <c r="G9" s="64">
        <f>[2]Ит.пр!G7</f>
        <v>0</v>
      </c>
      <c r="H9" s="41" t="str">
        <f>[2]Ит.пр!H7</f>
        <v>Гориславский И.А., Матвеев С.В.</v>
      </c>
      <c r="I9" s="145"/>
      <c r="J9" s="119"/>
    </row>
    <row r="10" spans="1:10" ht="23.1" hidden="1" customHeight="1">
      <c r="A10" s="55"/>
      <c r="B10" s="89" t="s">
        <v>6</v>
      </c>
      <c r="C10" s="53" t="str">
        <f>[2]Ит.пр!C8</f>
        <v>МАЛЬГИН Данил Сергеевич</v>
      </c>
      <c r="D10" s="53" t="str">
        <f>[2]Ит.пр!D8</f>
        <v>15.11.2002, 2сп</v>
      </c>
      <c r="E10" s="53" t="str">
        <f>[2]Ит.пр!E8</f>
        <v>УФО</v>
      </c>
      <c r="F10" s="53" t="str">
        <f>[2]Ит.пр!F8</f>
        <v>Свердловская, Ирбит, ДЮСШ</v>
      </c>
      <c r="G10" s="80">
        <f>[2]Ит.пр!G8</f>
        <v>0</v>
      </c>
      <c r="H10" s="54" t="str">
        <f>[2]Ит.пр!H8</f>
        <v>Двинских Д.А., Бердников Ф.В.</v>
      </c>
      <c r="I10" s="145"/>
      <c r="J10" s="119"/>
    </row>
    <row r="11" spans="1:10" ht="23.1" hidden="1" customHeight="1">
      <c r="A11" s="55"/>
      <c r="B11" s="60" t="s">
        <v>6</v>
      </c>
      <c r="C11" s="36" t="str">
        <f>[2]Ит.пр!C9</f>
        <v>ИЛЬЯСОВ Арсен Шамилович</v>
      </c>
      <c r="D11" s="36" t="str">
        <f>[2]Ит.пр!D9</f>
        <v>22.03.01, 2сп</v>
      </c>
      <c r="E11" s="36" t="str">
        <f>[2]Ит.пр!E9</f>
        <v>УФО</v>
      </c>
      <c r="F11" s="36" t="str">
        <f>[2]Ит.пр!F9</f>
        <v>ХМАО-Югра, г.Радужный</v>
      </c>
      <c r="G11" s="63">
        <f>[2]Ит.пр!G9</f>
        <v>0</v>
      </c>
      <c r="H11" s="39" t="str">
        <f>[2]Ит.пр!H9</f>
        <v>Закарьяев А.Ф.</v>
      </c>
      <c r="I11" s="145"/>
      <c r="J11" s="119"/>
    </row>
    <row r="12" spans="1:10" ht="23.1" hidden="1" customHeight="1">
      <c r="A12" s="55"/>
      <c r="B12" s="60" t="s">
        <v>12</v>
      </c>
      <c r="C12" s="36" t="str">
        <f>[2]Ит.пр!C10</f>
        <v/>
      </c>
      <c r="D12" s="36" t="str">
        <f>[2]Ит.пр!D10</f>
        <v/>
      </c>
      <c r="E12" s="36" t="str">
        <f>[2]Ит.пр!E10</f>
        <v/>
      </c>
      <c r="F12" s="36" t="str">
        <f>[2]Ит.пр!F10</f>
        <v/>
      </c>
      <c r="G12" s="63" t="str">
        <f>[2]Ит.пр!G10</f>
        <v/>
      </c>
      <c r="H12" s="39" t="str">
        <f>[2]Ит.пр!H10</f>
        <v/>
      </c>
      <c r="I12" s="139"/>
      <c r="J12" s="119"/>
    </row>
    <row r="13" spans="1:10" ht="23.1" hidden="1" customHeight="1" thickBot="1">
      <c r="A13" s="56"/>
      <c r="B13" s="61" t="s">
        <v>12</v>
      </c>
      <c r="C13" s="40" t="str">
        <f>[2]Ит.пр!C11</f>
        <v/>
      </c>
      <c r="D13" s="40" t="str">
        <f>[2]Ит.пр!D11</f>
        <v/>
      </c>
      <c r="E13" s="40" t="str">
        <f>[2]Ит.пр!E11</f>
        <v/>
      </c>
      <c r="F13" s="40" t="str">
        <f>[2]Ит.пр!F11</f>
        <v/>
      </c>
      <c r="G13" s="64" t="str">
        <f>[2]Ит.пр!G11</f>
        <v/>
      </c>
      <c r="H13" s="41" t="str">
        <f>[2]Ит.пр!H11</f>
        <v/>
      </c>
      <c r="I13" s="139"/>
      <c r="J13" s="119"/>
    </row>
    <row r="14" spans="1:10" ht="20.100000000000001" customHeight="1" thickBot="1">
      <c r="B14" s="8"/>
      <c r="C14" s="9"/>
      <c r="D14" s="9"/>
      <c r="E14" s="25"/>
      <c r="F14" s="9"/>
      <c r="G14" s="65"/>
      <c r="H14" s="9"/>
      <c r="I14" s="71"/>
      <c r="J14" s="119"/>
    </row>
    <row r="15" spans="1:10" ht="23.1" customHeight="1">
      <c r="A15" s="146" t="s">
        <v>10</v>
      </c>
      <c r="B15" s="34" t="s">
        <v>4</v>
      </c>
      <c r="C15" s="37" t="str">
        <f>[3]Ит.пр!C6</f>
        <v>ИВАНОВ Кирилл Евгеньевич</v>
      </c>
      <c r="D15" s="37" t="str">
        <f>[3]Ит.пр!D6</f>
        <v>11.08.00, МС</v>
      </c>
      <c r="E15" s="37" t="str">
        <f>[3]Ит.пр!E6</f>
        <v>УФО</v>
      </c>
      <c r="F15" s="37" t="str">
        <f>[3]Ит.пр!F6</f>
        <v>Свердловская, Екатеринбург, СК "Родина"</v>
      </c>
      <c r="G15" s="62">
        <f>[3]Ит.пр!G6</f>
        <v>0</v>
      </c>
      <c r="H15" s="38" t="str">
        <f>[3]Ит.пр!H6</f>
        <v>Воронов В.В., Бородин О.Б.</v>
      </c>
      <c r="I15" s="71"/>
      <c r="J15" s="119"/>
    </row>
    <row r="16" spans="1:10" ht="23.1" customHeight="1" thickBot="1">
      <c r="A16" s="147"/>
      <c r="B16" s="72" t="s">
        <v>5</v>
      </c>
      <c r="C16" s="40" t="str">
        <f>[3]Ит.пр!C7</f>
        <v>Лушников Андрей Олегович</v>
      </c>
      <c r="D16" s="40" t="str">
        <f>[3]Ит.пр!D7</f>
        <v>30.12.2001, КМС</v>
      </c>
      <c r="E16" s="40" t="str">
        <f>[3]Ит.пр!E7</f>
        <v>УФО</v>
      </c>
      <c r="F16" s="40" t="str">
        <f>[3]Ит.пр!F7</f>
        <v>Курганская, Курган, СШОР№1</v>
      </c>
      <c r="G16" s="64">
        <f>[3]Ит.пр!G7</f>
        <v>0</v>
      </c>
      <c r="H16" s="41" t="str">
        <f>[3]Ит.пр!H7</f>
        <v>Кудрявцев С.Ю.</v>
      </c>
      <c r="I16" s="71"/>
    </row>
    <row r="17" spans="1:16" ht="23.1" hidden="1" customHeight="1">
      <c r="A17" s="55"/>
      <c r="B17" s="70" t="s">
        <v>6</v>
      </c>
      <c r="C17" s="53" t="str">
        <f>[3]Ит.пр!C8</f>
        <v>АКАЕВ Абдурахман Нариманович</v>
      </c>
      <c r="D17" s="53" t="str">
        <f>[3]Ит.пр!D8</f>
        <v>17.07.02, КМС</v>
      </c>
      <c r="E17" s="53" t="str">
        <f>[3]Ит.пр!E8</f>
        <v>УФО</v>
      </c>
      <c r="F17" s="53" t="str">
        <f>[3]Ит.пр!F8</f>
        <v>ХМАО-Югра, г.Радужный</v>
      </c>
      <c r="G17" s="80">
        <f>[3]Ит.пр!G8</f>
        <v>0</v>
      </c>
      <c r="H17" s="54" t="str">
        <f>[3]Ит.пр!H8</f>
        <v>Акаев Р.А.</v>
      </c>
      <c r="I17" s="71"/>
    </row>
    <row r="18" spans="1:16" ht="23.1" hidden="1" customHeight="1">
      <c r="A18" s="55"/>
      <c r="B18" s="69" t="s">
        <v>6</v>
      </c>
      <c r="C18" s="36" t="str">
        <f>[3]Ит.пр!C9</f>
        <v>Голубцов Никита Андреевич</v>
      </c>
      <c r="D18" s="36" t="str">
        <f>[3]Ит.пр!D9</f>
        <v>25.12.2001, КМС</v>
      </c>
      <c r="E18" s="36" t="str">
        <f>[3]Ит.пр!E9</f>
        <v>УФО</v>
      </c>
      <c r="F18" s="36" t="str">
        <f>[3]Ит.пр!F9</f>
        <v>Курганская, Курган, СШОР№1</v>
      </c>
      <c r="G18" s="63">
        <f>[3]Ит.пр!G9</f>
        <v>0</v>
      </c>
      <c r="H18" s="39" t="str">
        <f>[3]Ит.пр!H9</f>
        <v>Распопов А.Н.</v>
      </c>
      <c r="I18" s="139"/>
    </row>
    <row r="19" spans="1:16" ht="23.1" hidden="1" customHeight="1">
      <c r="A19" s="55"/>
      <c r="B19" s="69" t="s">
        <v>12</v>
      </c>
      <c r="C19" s="36" t="str">
        <f>[3]Ит.пр!C10</f>
        <v>Тарков Дмитрий Сергеевич</v>
      </c>
      <c r="D19" s="36" t="str">
        <f>[3]Ит.пр!D10</f>
        <v>26.08.2001, 1сп</v>
      </c>
      <c r="E19" s="36" t="str">
        <f>[3]Ит.пр!E10</f>
        <v>УФО</v>
      </c>
      <c r="F19" s="36" t="str">
        <f>[3]Ит.пр!F10</f>
        <v>Курганская, Курган, СШОР№1</v>
      </c>
      <c r="G19" s="63">
        <f>[3]Ит.пр!G10</f>
        <v>0</v>
      </c>
      <c r="H19" s="39" t="str">
        <f>[3]Ит.пр!H10</f>
        <v>Евтодеев В.Ф.</v>
      </c>
      <c r="I19" s="139"/>
    </row>
    <row r="20" spans="1:16" ht="23.1" hidden="1" customHeight="1" thickBot="1">
      <c r="A20" s="56"/>
      <c r="B20" s="72" t="s">
        <v>12</v>
      </c>
      <c r="C20" s="40" t="str">
        <f>[3]Ит.пр!C11</f>
        <v>Буторов Юрий Константинович</v>
      </c>
      <c r="D20" s="40" t="str">
        <f>[3]Ит.пр!D11</f>
        <v>23.12.2002, 2сп</v>
      </c>
      <c r="E20" s="40" t="str">
        <f>[3]Ит.пр!E11</f>
        <v>УФО</v>
      </c>
      <c r="F20" s="40" t="str">
        <f>[3]Ит.пр!F11</f>
        <v>Свердловская, Н.Тагил, СШ Тагилстрой</v>
      </c>
      <c r="G20" s="64">
        <f>[3]Ит.пр!G11</f>
        <v>0</v>
      </c>
      <c r="H20" s="41" t="str">
        <f>[3]Ит.пр!H11</f>
        <v>Матвеев С.В., Гориславский И.А.</v>
      </c>
      <c r="I20" s="11"/>
    </row>
    <row r="21" spans="1:16" ht="20.100000000000001" customHeight="1" thickBot="1">
      <c r="B21" s="13"/>
      <c r="C21" s="9"/>
      <c r="D21" s="9"/>
      <c r="E21" s="25"/>
      <c r="F21" s="9"/>
      <c r="G21" s="9"/>
      <c r="H21" s="9"/>
      <c r="I21" s="71"/>
      <c r="J21" s="67"/>
    </row>
    <row r="22" spans="1:16" ht="23.1" customHeight="1">
      <c r="A22" s="146" t="s">
        <v>18</v>
      </c>
      <c r="B22" s="34" t="s">
        <v>4</v>
      </c>
      <c r="C22" s="37" t="str">
        <f>[4]Ит.пр!C6</f>
        <v>ЛУКЬЯНЧУК Николай Александрович</v>
      </c>
      <c r="D22" s="37" t="str">
        <f>[4]Ит.пр!D6</f>
        <v>23.01.01, КМС</v>
      </c>
      <c r="E22" s="37" t="str">
        <f>[4]Ит.пр!E6</f>
        <v>УФО</v>
      </c>
      <c r="F22" s="37" t="str">
        <f>[4]Ит.пр!F6</f>
        <v>ХМАО-Югра, г.Нижневартовск</v>
      </c>
      <c r="G22" s="62">
        <f>[4]Ит.пр!G6</f>
        <v>0</v>
      </c>
      <c r="H22" s="38" t="str">
        <f>[4]Ит.пр!H6</f>
        <v>Воробьев В.В.</v>
      </c>
      <c r="I22" s="71"/>
      <c r="J22" s="67"/>
    </row>
    <row r="23" spans="1:16" ht="23.1" customHeight="1" thickBot="1">
      <c r="A23" s="147"/>
      <c r="B23" s="72" t="s">
        <v>5</v>
      </c>
      <c r="C23" s="40" t="str">
        <f>[4]Ит.пр!C7</f>
        <v>ЮЛЧЕРАЕВ Фирдавс Саикурович</v>
      </c>
      <c r="D23" s="40" t="str">
        <f>[4]Ит.пр!D7</f>
        <v>28.10.01, 1СП</v>
      </c>
      <c r="E23" s="40" t="str">
        <f>[4]Ит.пр!E7</f>
        <v>УФО</v>
      </c>
      <c r="F23" s="40" t="str">
        <f>[4]Ит.пр!F7</f>
        <v xml:space="preserve">Челябинская, Троицк, </v>
      </c>
      <c r="G23" s="64">
        <f>[4]Ит.пр!G7</f>
        <v>0</v>
      </c>
      <c r="H23" s="41" t="str">
        <f>[4]Ит.пр!H7</f>
        <v>Макарова И.С.</v>
      </c>
      <c r="I23" s="71"/>
      <c r="J23" s="67"/>
    </row>
    <row r="24" spans="1:16" ht="23.1" hidden="1" customHeight="1">
      <c r="A24" s="55"/>
      <c r="B24" s="70" t="s">
        <v>6</v>
      </c>
      <c r="C24" s="53" t="str">
        <f>[4]Ит.пр!C8</f>
        <v>КУДРЯШОВ Глеб Тахирович</v>
      </c>
      <c r="D24" s="53" t="str">
        <f>[4]Ит.пр!D8</f>
        <v>28.08.02, КМС</v>
      </c>
      <c r="E24" s="53" t="str">
        <f>[4]Ит.пр!E8</f>
        <v>УФО</v>
      </c>
      <c r="F24" s="53" t="str">
        <f>[4]Ит.пр!F8</f>
        <v>ХМАО-Югра, г.Нижневартовск</v>
      </c>
      <c r="G24" s="80">
        <f>[4]Ит.пр!G8</f>
        <v>0</v>
      </c>
      <c r="H24" s="54" t="str">
        <f>[4]Ит.пр!H8</f>
        <v>Воробьев В.В.</v>
      </c>
      <c r="I24" s="71"/>
      <c r="J24" s="67"/>
    </row>
    <row r="25" spans="1:16" ht="23.1" hidden="1" customHeight="1">
      <c r="A25" s="55"/>
      <c r="B25" s="69" t="s">
        <v>6</v>
      </c>
      <c r="C25" s="36" t="str">
        <f>[4]Ит.пр!C9</f>
        <v>МАКСИМОВ Игорь Юрьевич</v>
      </c>
      <c r="D25" s="36" t="str">
        <f>[4]Ит.пр!D9</f>
        <v>20.03.00, КМС</v>
      </c>
      <c r="E25" s="36" t="str">
        <f>[4]Ит.пр!E9</f>
        <v>УФО</v>
      </c>
      <c r="F25" s="36" t="str">
        <f>[4]Ит.пр!F9</f>
        <v>Челябинская, Троицк</v>
      </c>
      <c r="G25" s="63">
        <f>[4]Ит.пр!G9</f>
        <v>0</v>
      </c>
      <c r="H25" s="39" t="str">
        <f>[4]Ит.пр!H9</f>
        <v>Ермаков В.Е.</v>
      </c>
      <c r="I25" s="71"/>
    </row>
    <row r="26" spans="1:16" ht="23.1" hidden="1" customHeight="1">
      <c r="A26" s="55"/>
      <c r="B26" s="69" t="s">
        <v>12</v>
      </c>
      <c r="C26" s="36" t="str">
        <f>[4]Ит.пр!C10</f>
        <v>ФАТКУЛЛИН Идель Азатович</v>
      </c>
      <c r="D26" s="36" t="str">
        <f>[4]Ит.пр!D10</f>
        <v>11.02.02, 1сп</v>
      </c>
      <c r="E26" s="36" t="str">
        <f>[4]Ит.пр!E10</f>
        <v>УФО</v>
      </c>
      <c r="F26" s="36" t="str">
        <f>[4]Ит.пр!F10</f>
        <v>Челябинская, Аргаяш</v>
      </c>
      <c r="G26" s="63">
        <f>[4]Ит.пр!G10</f>
        <v>0</v>
      </c>
      <c r="H26" s="39" t="str">
        <f>[4]Ит.пр!H10</f>
        <v>Герейханов С.Г.</v>
      </c>
      <c r="I26" s="71"/>
      <c r="L26" s="17"/>
      <c r="M26" s="18"/>
      <c r="N26" s="17"/>
      <c r="O26" s="19"/>
      <c r="P26" s="35"/>
    </row>
    <row r="27" spans="1:16" ht="23.1" hidden="1" customHeight="1" thickBot="1">
      <c r="A27" s="56"/>
      <c r="B27" s="72" t="s">
        <v>12</v>
      </c>
      <c r="C27" s="40" t="str">
        <f>[4]Ит.пр!C11</f>
        <v>Валишин Леонид Сергеевич</v>
      </c>
      <c r="D27" s="40" t="str">
        <f>[4]Ит.пр!D11</f>
        <v>24.04.2000, КМС</v>
      </c>
      <c r="E27" s="40" t="str">
        <f>[4]Ит.пр!E11</f>
        <v>УФО</v>
      </c>
      <c r="F27" s="40" t="str">
        <f>[4]Ит.пр!F11</f>
        <v>Свердловская, Екатеринбург, СШ №8 Локомотив</v>
      </c>
      <c r="G27" s="64">
        <f>[4]Ит.пр!G11</f>
        <v>0</v>
      </c>
      <c r="H27" s="41" t="str">
        <f>[4]Ит.пр!H11</f>
        <v>Рыбин Р.В., Юсупов А.Б.</v>
      </c>
      <c r="I27" s="11"/>
    </row>
    <row r="28" spans="1:16" ht="20.100000000000001" customHeight="1" thickBot="1">
      <c r="A28" s="30"/>
      <c r="B28" s="12"/>
      <c r="C28" s="35"/>
      <c r="D28" s="16"/>
      <c r="E28" s="16"/>
      <c r="F28" s="17"/>
      <c r="G28" s="9"/>
      <c r="H28" s="20"/>
      <c r="I28" s="71"/>
      <c r="J28" s="67"/>
    </row>
    <row r="29" spans="1:16" ht="23.1" customHeight="1">
      <c r="A29" s="146" t="s">
        <v>19</v>
      </c>
      <c r="B29" s="34" t="s">
        <v>4</v>
      </c>
      <c r="C29" s="37" t="str">
        <f>[5]Ит.пр!C6</f>
        <v>Федив Степан Васильевич</v>
      </c>
      <c r="D29" s="37" t="str">
        <f>[5]Ит.пр!D6</f>
        <v>23.05.2001, КМС</v>
      </c>
      <c r="E29" s="37" t="str">
        <f>[5]Ит.пр!E6</f>
        <v>УФО</v>
      </c>
      <c r="F29" s="37" t="str">
        <f>[5]Ит.пр!F6</f>
        <v>Свердловская, Екатеринбург, СК "Родина"</v>
      </c>
      <c r="G29" s="62">
        <f>[5]Ит.пр!G6</f>
        <v>0</v>
      </c>
      <c r="H29" s="38" t="str">
        <f>[5]Ит.пр!H6</f>
        <v>Старков М.А.</v>
      </c>
      <c r="I29" s="71"/>
      <c r="J29" s="67"/>
    </row>
    <row r="30" spans="1:16" ht="23.1" customHeight="1" thickBot="1">
      <c r="A30" s="147"/>
      <c r="B30" s="72" t="s">
        <v>5</v>
      </c>
      <c r="C30" s="40" t="str">
        <f>[5]Ит.пр!C7</f>
        <v>Кирюхин Илья Иванович</v>
      </c>
      <c r="D30" s="40" t="str">
        <f>[5]Ит.пр!D7</f>
        <v>18.01.2002, КМС</v>
      </c>
      <c r="E30" s="40" t="str">
        <f>[5]Ит.пр!E7</f>
        <v>УФО</v>
      </c>
      <c r="F30" s="40" t="str">
        <f>[5]Ит.пр!F7</f>
        <v>Свердловская, Екатеринбург, СК "Родина"</v>
      </c>
      <c r="G30" s="64">
        <f>[5]Ит.пр!G7</f>
        <v>0</v>
      </c>
      <c r="H30" s="41" t="str">
        <f>[5]Ит.пр!H7</f>
        <v>Воронов В.В. Бородин О.Б.</v>
      </c>
      <c r="I30" s="71"/>
      <c r="J30" s="67"/>
    </row>
    <row r="31" spans="1:16" ht="23.1" hidden="1" customHeight="1">
      <c r="A31" s="83"/>
      <c r="B31" s="70" t="s">
        <v>6</v>
      </c>
      <c r="C31" s="53" t="str">
        <f>[5]Ит.пр!C8</f>
        <v>НЕЛЮБИН Георгий Борисович</v>
      </c>
      <c r="D31" s="53" t="str">
        <f>[5]Ит.пр!D8</f>
        <v>27.07.01, КМС</v>
      </c>
      <c r="E31" s="53" t="str">
        <f>[5]Ит.пр!E8</f>
        <v>УФО</v>
      </c>
      <c r="F31" s="53" t="str">
        <f>[5]Ит.пр!F8</f>
        <v>Курганская, Курган, ДЮСШ "Ермак"</v>
      </c>
      <c r="G31" s="80">
        <f>[5]Ит.пр!G8</f>
        <v>0</v>
      </c>
      <c r="H31" s="54" t="str">
        <f>[5]Ит.пр!H8</f>
        <v>Старцев А.А., Жавкин Э.Б.</v>
      </c>
      <c r="I31" s="71"/>
      <c r="J31" s="67"/>
    </row>
    <row r="32" spans="1:16" ht="23.1" hidden="1" customHeight="1">
      <c r="A32" s="81"/>
      <c r="B32" s="69" t="s">
        <v>6</v>
      </c>
      <c r="C32" s="36" t="str">
        <f>[5]Ит.пр!C9</f>
        <v>УМАРАЛИЕВ Азизбек Бахтиер углы</v>
      </c>
      <c r="D32" s="36" t="str">
        <f>[5]Ит.пр!D9</f>
        <v>13.09.01, КМС</v>
      </c>
      <c r="E32" s="36" t="str">
        <f>[5]Ит.пр!E9</f>
        <v>УФО</v>
      </c>
      <c r="F32" s="36" t="str">
        <f>[5]Ит.пр!F9</f>
        <v>ХМАО-Югра, г.Радужный</v>
      </c>
      <c r="G32" s="63">
        <f>[5]Ит.пр!G9</f>
        <v>0</v>
      </c>
      <c r="H32" s="39" t="str">
        <f>[5]Ит.пр!H9</f>
        <v>Петова О.Ю., Олексей В.В.</v>
      </c>
      <c r="I32" s="71"/>
    </row>
    <row r="33" spans="1:10" ht="23.1" hidden="1" customHeight="1">
      <c r="A33" s="81"/>
      <c r="B33" s="69" t="s">
        <v>12</v>
      </c>
      <c r="C33" s="36" t="str">
        <f>[5]Ит.пр!C10</f>
        <v>Федяков Илья Валерьевич</v>
      </c>
      <c r="D33" s="36" t="str">
        <f>[5]Ит.пр!D10</f>
        <v>23.02.2000, КМС</v>
      </c>
      <c r="E33" s="36" t="str">
        <f>[5]Ит.пр!E10</f>
        <v>УФО</v>
      </c>
      <c r="F33" s="36" t="str">
        <f>[5]Ит.пр!F10</f>
        <v>Свердловская, Екатеринбург, СШОР по самбо и дзюдо</v>
      </c>
      <c r="G33" s="63">
        <f>[5]Ит.пр!G10</f>
        <v>0</v>
      </c>
      <c r="H33" s="39" t="str">
        <f>[5]Ит.пр!H10</f>
        <v>Макуха А.Н.</v>
      </c>
      <c r="I33" s="71"/>
    </row>
    <row r="34" spans="1:10" ht="23.1" hidden="1" customHeight="1" thickBot="1">
      <c r="A34" s="82"/>
      <c r="B34" s="72" t="s">
        <v>12</v>
      </c>
      <c r="C34" s="40" t="str">
        <f>[5]Ит.пр!C11</f>
        <v>ПЕТКОВ Николай Николаевич</v>
      </c>
      <c r="D34" s="40" t="str">
        <f>[5]Ит.пр!D11</f>
        <v>25.08.01, КМС</v>
      </c>
      <c r="E34" s="40" t="str">
        <f>[5]Ит.пр!E11</f>
        <v>УФО</v>
      </c>
      <c r="F34" s="40" t="str">
        <f>[5]Ит.пр!F11</f>
        <v xml:space="preserve">Хмао-Югра, Радужный, </v>
      </c>
      <c r="G34" s="64">
        <f>[5]Ит.пр!G11</f>
        <v>0</v>
      </c>
      <c r="H34" s="41" t="str">
        <f>[5]Ит.пр!H11</f>
        <v xml:space="preserve">Бабаев Г.Ш. </v>
      </c>
      <c r="I34" s="71"/>
    </row>
    <row r="35" spans="1:10" ht="20.100000000000001" customHeight="1" thickBot="1">
      <c r="A35" s="30"/>
      <c r="B35" s="12"/>
      <c r="C35" s="35"/>
      <c r="D35" s="16"/>
      <c r="E35" s="16"/>
      <c r="F35" s="17"/>
      <c r="G35" s="73"/>
      <c r="H35" s="20"/>
      <c r="I35" s="71"/>
      <c r="J35" s="67"/>
    </row>
    <row r="36" spans="1:10" ht="23.1" customHeight="1">
      <c r="A36" s="146" t="s">
        <v>14</v>
      </c>
      <c r="B36" s="34" t="s">
        <v>4</v>
      </c>
      <c r="C36" s="37" t="str">
        <f>[6]Ит.пр!C6</f>
        <v>Кобелев Александр Вячеславович</v>
      </c>
      <c r="D36" s="37" t="str">
        <f>[6]Ит.пр!D6</f>
        <v>23.08.2001, 1сп</v>
      </c>
      <c r="E36" s="37" t="str">
        <f>[6]Ит.пр!E6</f>
        <v>УФО</v>
      </c>
      <c r="F36" s="37" t="str">
        <f>[6]Ит.пр!F6</f>
        <v>Свердловская, Екатеринбург, СК "Родина"</v>
      </c>
      <c r="G36" s="62">
        <f>[6]Ит.пр!G6</f>
        <v>0</v>
      </c>
      <c r="H36" s="38" t="str">
        <f>[6]Ит.пр!H6</f>
        <v>Селянина О.В., Федосеев М.Е., Кобелев В.Н.</v>
      </c>
      <c r="I36" s="71"/>
      <c r="J36" s="67"/>
    </row>
    <row r="37" spans="1:10" ht="23.1" customHeight="1" thickBot="1">
      <c r="A37" s="147"/>
      <c r="B37" s="72" t="s">
        <v>5</v>
      </c>
      <c r="C37" s="40" t="str">
        <f>[6]Ит.пр!C7</f>
        <v>СТЕПАНОВ Никита Михайлович</v>
      </c>
      <c r="D37" s="40" t="str">
        <f>[6]Ит.пр!D7</f>
        <v>01.06.00, 1сп</v>
      </c>
      <c r="E37" s="40" t="str">
        <f>[6]Ит.пр!E7</f>
        <v>УФО</v>
      </c>
      <c r="F37" s="40" t="str">
        <f>[6]Ит.пр!F7</f>
        <v>Челябинская, Троицк</v>
      </c>
      <c r="G37" s="64">
        <f>[6]Ит.пр!G7</f>
        <v>0</v>
      </c>
      <c r="H37" s="41" t="str">
        <f>[6]Ит.пр!H7</f>
        <v>Ермаков В.Е., Шахбазов Р.Э.</v>
      </c>
      <c r="I37" s="71"/>
      <c r="J37" s="67"/>
    </row>
    <row r="38" spans="1:10" ht="22.5" hidden="1" customHeight="1">
      <c r="A38" s="87"/>
      <c r="B38" s="70" t="s">
        <v>6</v>
      </c>
      <c r="C38" s="53" t="str">
        <f>[6]Ит.пр!C8</f>
        <v>АРСАМАКОВ Джабраил Магомедович</v>
      </c>
      <c r="D38" s="53" t="str">
        <f>[6]Ит.пр!D8</f>
        <v>13.08.00, КМС</v>
      </c>
      <c r="E38" s="53" t="str">
        <f>[6]Ит.пр!E8</f>
        <v>УФО</v>
      </c>
      <c r="F38" s="53" t="str">
        <f>[6]Ит.пр!F8</f>
        <v>Тюменская, Тюмень, ВС, ТВВИКУ</v>
      </c>
      <c r="G38" s="80">
        <f>[6]Ит.пр!G8</f>
        <v>0</v>
      </c>
      <c r="H38" s="54" t="str">
        <f>[6]Ит.пр!H8</f>
        <v>Николаев А.А.</v>
      </c>
      <c r="I38" s="71"/>
      <c r="J38" s="67"/>
    </row>
    <row r="39" spans="1:10" ht="23.1" hidden="1" customHeight="1">
      <c r="A39" s="87"/>
      <c r="B39" s="69" t="s">
        <v>6</v>
      </c>
      <c r="C39" s="36" t="str">
        <f>[6]Ит.пр!C9</f>
        <v>Петросян Карлос Павлович</v>
      </c>
      <c r="D39" s="36" t="str">
        <f>[6]Ит.пр!D9</f>
        <v>27.03.2000, 1сп</v>
      </c>
      <c r="E39" s="36" t="str">
        <f>[6]Ит.пр!E9</f>
        <v>УФО</v>
      </c>
      <c r="F39" s="36" t="str">
        <f>[6]Ит.пр!F9</f>
        <v>Свердловская, Екатеринбург, СК "Родина"</v>
      </c>
      <c r="G39" s="63">
        <f>[6]Ит.пр!G9</f>
        <v>0</v>
      </c>
      <c r="H39" s="39" t="str">
        <f>[6]Ит.пр!H9</f>
        <v>Селянина О.В., Федосеев М.Е., Созонов Ю.М.</v>
      </c>
      <c r="I39" s="66" t="s">
        <v>15</v>
      </c>
    </row>
    <row r="40" spans="1:10" ht="23.1" hidden="1" customHeight="1">
      <c r="A40" s="87"/>
      <c r="B40" s="69" t="s">
        <v>12</v>
      </c>
      <c r="C40" s="36" t="str">
        <f>[6]Ит.пр!C10</f>
        <v>Петросян Петрос Павлович</v>
      </c>
      <c r="D40" s="36" t="str">
        <f>[6]Ит.пр!D10</f>
        <v>31.07.2002, 2сп</v>
      </c>
      <c r="E40" s="36" t="str">
        <f>[6]Ит.пр!E10</f>
        <v>УФО</v>
      </c>
      <c r="F40" s="36" t="str">
        <f>[6]Ит.пр!F10</f>
        <v>Свердловская, Екатеринбург, СК "Родина"</v>
      </c>
      <c r="G40" s="63" t="str">
        <f>[6]Ит.пр!G10</f>
        <v>Селянина О.В., Федосеев М.Е., Созонов Ю.М.</v>
      </c>
      <c r="H40" s="39" t="str">
        <f>[6]Ит.пр!H10</f>
        <v>Селянина О.В., Федосеев М.Е., Созонов Ю.М.</v>
      </c>
      <c r="I40" s="71"/>
    </row>
    <row r="41" spans="1:10" ht="23.1" hidden="1" customHeight="1" thickBot="1">
      <c r="A41" s="88"/>
      <c r="B41" s="72" t="s">
        <v>12</v>
      </c>
      <c r="C41" s="40" t="str">
        <f>[6]Ит.пр!C11</f>
        <v>САКТАГАНОВ Дмитрий Русланович</v>
      </c>
      <c r="D41" s="40" t="str">
        <f>[6]Ит.пр!D11</f>
        <v>08.04.01, КМС</v>
      </c>
      <c r="E41" s="40" t="str">
        <f>[6]Ит.пр!E11</f>
        <v>УФО</v>
      </c>
      <c r="F41" s="40" t="str">
        <f>[6]Ит.пр!F11</f>
        <v>Тюменская, Тюмень, ВС, ТВВИКУ</v>
      </c>
      <c r="G41" s="64">
        <f>[6]Ит.пр!G11</f>
        <v>0</v>
      </c>
      <c r="H41" s="41" t="str">
        <f>[6]Ит.пр!H11</f>
        <v>Соснин А.Б., Николаев А.А.</v>
      </c>
      <c r="I41" s="71"/>
    </row>
    <row r="42" spans="1:10" ht="20.100000000000001" customHeight="1" thickBot="1">
      <c r="B42" s="43"/>
      <c r="C42" s="44"/>
      <c r="D42" s="44"/>
      <c r="E42" s="45"/>
      <c r="F42" s="44"/>
      <c r="G42" s="44"/>
      <c r="H42" s="46"/>
      <c r="I42" s="71"/>
      <c r="J42" s="67"/>
    </row>
    <row r="43" spans="1:10" ht="23.1" customHeight="1">
      <c r="A43" s="146" t="s">
        <v>20</v>
      </c>
      <c r="B43" s="34" t="s">
        <v>4</v>
      </c>
      <c r="C43" s="37" t="str">
        <f>[7]Ит.пр!C6</f>
        <v>Луканин Иван Сергеевич</v>
      </c>
      <c r="D43" s="37" t="str">
        <f>[7]Ит.пр!D6</f>
        <v>30.04.2002, КМС</v>
      </c>
      <c r="E43" s="37" t="str">
        <f>[7]Ит.пр!E6</f>
        <v>УФО</v>
      </c>
      <c r="F43" s="37" t="str">
        <f>[7]Ит.пр!F6</f>
        <v>Свердловская, Екатеринбург, СК "Родина"</v>
      </c>
      <c r="G43" s="62">
        <f>[7]Ит.пр!G6</f>
        <v>0</v>
      </c>
      <c r="H43" s="38" t="str">
        <f>[7]Ит.пр!H6</f>
        <v>Воронов В.В. Бородин О.Б.</v>
      </c>
      <c r="I43" s="71"/>
      <c r="J43" s="67"/>
    </row>
    <row r="44" spans="1:10" ht="23.1" customHeight="1" thickBot="1">
      <c r="A44" s="147"/>
      <c r="B44" s="72" t="s">
        <v>5</v>
      </c>
      <c r="C44" s="40" t="str">
        <f>[7]Ит.пр!C7</f>
        <v>АЗАНОВ Александр Александрович</v>
      </c>
      <c r="D44" s="40" t="str">
        <f>[7]Ит.пр!D7</f>
        <v>30.07.01, КМС</v>
      </c>
      <c r="E44" s="40" t="str">
        <f>[7]Ит.пр!E7</f>
        <v>УФО</v>
      </c>
      <c r="F44" s="40" t="str">
        <f>[7]Ит.пр!F7</f>
        <v>Курганская, Курган,КУОР</v>
      </c>
      <c r="G44" s="64">
        <f>[7]Ит.пр!G7</f>
        <v>0</v>
      </c>
      <c r="H44" s="41" t="str">
        <f>[7]Ит.пр!H7</f>
        <v>Осипов В.Ю., Миниахметов А.С.</v>
      </c>
      <c r="I44" s="71"/>
      <c r="J44" s="67"/>
    </row>
    <row r="45" spans="1:10" ht="23.1" hidden="1" customHeight="1">
      <c r="A45" s="87"/>
      <c r="B45" s="70" t="s">
        <v>6</v>
      </c>
      <c r="C45" s="53" t="str">
        <f>[7]Ит.пр!C8</f>
        <v>Билалов Шамиль Маратович</v>
      </c>
      <c r="D45" s="53" t="str">
        <f>[7]Ит.пр!D8</f>
        <v>29.09.2001, КМС</v>
      </c>
      <c r="E45" s="53" t="str">
        <f>[7]Ит.пр!E8</f>
        <v>УФО</v>
      </c>
      <c r="F45" s="53" t="str">
        <f>[7]Ит.пр!F8</f>
        <v>Свердловская, Верхняя Пышма, КС "УГМК"</v>
      </c>
      <c r="G45" s="80">
        <f>[7]Ит.пр!G8</f>
        <v>0</v>
      </c>
      <c r="H45" s="54" t="str">
        <f>[7]Ит.пр!H8</f>
        <v>Аксаментов В.Е., Хлыбов И.Е.</v>
      </c>
      <c r="I45" s="71"/>
      <c r="J45" s="67"/>
    </row>
    <row r="46" spans="1:10" ht="23.1" hidden="1" customHeight="1">
      <c r="A46" s="87"/>
      <c r="B46" s="69" t="s">
        <v>6</v>
      </c>
      <c r="C46" s="36" t="str">
        <f>[7]Ит.пр!C9</f>
        <v>Каргаполов Николай Вячеславович</v>
      </c>
      <c r="D46" s="36" t="str">
        <f>[7]Ит.пр!D9</f>
        <v>20.11.2001, КМС</v>
      </c>
      <c r="E46" s="36" t="str">
        <f>[7]Ит.пр!E9</f>
        <v>УФО</v>
      </c>
      <c r="F46" s="36" t="str">
        <f>[7]Ит.пр!F9</f>
        <v>Свердловская, Н.Тагил, СШ Тагилстрой</v>
      </c>
      <c r="G46" s="63">
        <f>[7]Ит.пр!G9</f>
        <v>0</v>
      </c>
      <c r="H46" s="39" t="str">
        <f>[7]Ит.пр!H9</f>
        <v>Пляшкун Н.В.</v>
      </c>
      <c r="I46" s="71"/>
    </row>
    <row r="47" spans="1:10" ht="23.1" hidden="1" customHeight="1">
      <c r="A47" s="87"/>
      <c r="B47" s="69" t="s">
        <v>12</v>
      </c>
      <c r="C47" s="36" t="str">
        <f>[7]Ит.пр!C10</f>
        <v>Рустамов Сулейман Эльшан оглы</v>
      </c>
      <c r="D47" s="36" t="str">
        <f>[7]Ит.пр!D10</f>
        <v>15.04.2001, 1сп</v>
      </c>
      <c r="E47" s="36" t="str">
        <f>[7]Ит.пр!E10</f>
        <v>УФО</v>
      </c>
      <c r="F47" s="36" t="str">
        <f>[7]Ит.пр!F10</f>
        <v>Свердловская, Екатеринбург, СК "Родина"</v>
      </c>
      <c r="G47" s="63">
        <f>[7]Ит.пр!G10</f>
        <v>0</v>
      </c>
      <c r="H47" s="39" t="str">
        <f>[7]Ит.пр!H10</f>
        <v>Селянина О.В., Федосеев М.Е., Пестич В.Н.</v>
      </c>
      <c r="I47" s="71"/>
    </row>
    <row r="48" spans="1:10" ht="23.1" hidden="1" customHeight="1" thickBot="1">
      <c r="A48" s="88"/>
      <c r="B48" s="72" t="s">
        <v>12</v>
      </c>
      <c r="C48" s="40" t="str">
        <f>[7]Ит.пр!C11</f>
        <v>КОРЮКИН Кирилл Максимович</v>
      </c>
      <c r="D48" s="40" t="str">
        <f>[7]Ит.пр!D11</f>
        <v>05.12.02, КМС</v>
      </c>
      <c r="E48" s="40">
        <f>[7]Ит.пр!E11</f>
        <v>0</v>
      </c>
      <c r="F48" s="40" t="str">
        <f>[7]Ит.пр!F11</f>
        <v>Курганская, Курган</v>
      </c>
      <c r="G48" s="64">
        <f>[7]Ит.пр!G11</f>
        <v>0</v>
      </c>
      <c r="H48" s="41">
        <f>[7]Ит.пр!H11</f>
        <v>0</v>
      </c>
      <c r="I48" s="11"/>
    </row>
    <row r="49" spans="1:10" ht="20.100000000000001" customHeight="1" thickBot="1">
      <c r="B49" s="13"/>
      <c r="C49" s="9"/>
      <c r="D49" s="9"/>
      <c r="E49" s="25"/>
      <c r="F49" s="9"/>
      <c r="G49" s="65"/>
      <c r="H49" s="22"/>
      <c r="I49" s="71"/>
      <c r="J49" s="67"/>
    </row>
    <row r="50" spans="1:10" ht="23.1" customHeight="1">
      <c r="A50" s="146" t="s">
        <v>21</v>
      </c>
      <c r="B50" s="34" t="s">
        <v>4</v>
      </c>
      <c r="C50" s="37" t="str">
        <f>[8]Ит.пр!C6</f>
        <v>ГУСИХАНОВ Турпалали Рамазанович</v>
      </c>
      <c r="D50" s="37" t="str">
        <f>[8]Ит.пр!D6</f>
        <v>09.08.00, МС</v>
      </c>
      <c r="E50" s="37" t="str">
        <f>[8]Ит.пр!E6</f>
        <v>УФО</v>
      </c>
      <c r="F50" s="37" t="str">
        <f>[8]Ит.пр!F6</f>
        <v>Курганская, Курган, ДЮСШ№4</v>
      </c>
      <c r="G50" s="62">
        <f>[8]Ит.пр!G6</f>
        <v>0</v>
      </c>
      <c r="H50" s="38" t="str">
        <f>[8]Ит.пр!H6</f>
        <v>Герасимов Д.В.</v>
      </c>
      <c r="I50" s="71"/>
      <c r="J50" s="67"/>
    </row>
    <row r="51" spans="1:10" ht="23.1" customHeight="1" thickBot="1">
      <c r="A51" s="147"/>
      <c r="B51" s="72" t="s">
        <v>5</v>
      </c>
      <c r="C51" s="40" t="str">
        <f>[8]Ит.пр!C7</f>
        <v>Семилетов Александр Алексеевич</v>
      </c>
      <c r="D51" s="40" t="str">
        <f>[8]Ит.пр!D7</f>
        <v>07.03.2001, КМС</v>
      </c>
      <c r="E51" s="40" t="str">
        <f>[8]Ит.пр!E7</f>
        <v>УФО</v>
      </c>
      <c r="F51" s="40" t="str">
        <f>[8]Ит.пр!F7</f>
        <v>Свердловская, Верхняя Пышма, КС "УГМК"</v>
      </c>
      <c r="G51" s="64">
        <f>[8]Ит.пр!G7</f>
        <v>0</v>
      </c>
      <c r="H51" s="41" t="str">
        <f>[8]Ит.пр!H7</f>
        <v>Хлыбов И.Е., Суханов М.И.</v>
      </c>
      <c r="I51" s="71"/>
      <c r="J51" s="67"/>
    </row>
    <row r="52" spans="1:10" ht="23.1" hidden="1" customHeight="1">
      <c r="A52" s="93"/>
      <c r="B52" s="70" t="s">
        <v>6</v>
      </c>
      <c r="C52" s="53" t="str">
        <f>[8]Ит.пр!C8</f>
        <v>Шонематов Далер Тимурович</v>
      </c>
      <c r="D52" s="53" t="str">
        <f>[8]Ит.пр!D8</f>
        <v>24.03.2001, 1сп</v>
      </c>
      <c r="E52" s="53" t="str">
        <f>[8]Ит.пр!E8</f>
        <v>УФО</v>
      </c>
      <c r="F52" s="53" t="str">
        <f>[8]Ит.пр!F8</f>
        <v>Свердловская, Екатеринбург, СК "Родина"</v>
      </c>
      <c r="G52" s="80">
        <f>[8]Ит.пр!G8</f>
        <v>0</v>
      </c>
      <c r="H52" s="54" t="str">
        <f>[8]Ит.пр!H8</f>
        <v>Селянина О.В., Федосеев М.Е. Гасанов Э.С., Мартюшев М.С.</v>
      </c>
      <c r="I52" s="71"/>
      <c r="J52" s="67"/>
    </row>
    <row r="53" spans="1:10" ht="23.1" hidden="1" customHeight="1">
      <c r="A53" s="91"/>
      <c r="B53" s="69" t="s">
        <v>6</v>
      </c>
      <c r="C53" s="36" t="str">
        <f>[8]Ит.пр!C9</f>
        <v>Ларионов Виталий Игоревич</v>
      </c>
      <c r="D53" s="36" t="str">
        <f>[8]Ит.пр!D9</f>
        <v>14.10.2000, КМС</v>
      </c>
      <c r="E53" s="36" t="str">
        <f>[8]Ит.пр!E9</f>
        <v>УФО</v>
      </c>
      <c r="F53" s="36" t="str">
        <f>[8]Ит.пр!F9</f>
        <v>Свердловская, Екатеринбург, СК "Родина"</v>
      </c>
      <c r="G53" s="63">
        <f>[8]Ит.пр!G9</f>
        <v>0</v>
      </c>
      <c r="H53" s="39" t="str">
        <f>[8]Ит.пр!H9</f>
        <v>Макуха А.Н.</v>
      </c>
      <c r="I53" s="71"/>
    </row>
    <row r="54" spans="1:10" ht="23.1" hidden="1" customHeight="1">
      <c r="A54" s="91"/>
      <c r="B54" s="69" t="s">
        <v>12</v>
      </c>
      <c r="C54" s="36" t="str">
        <f>[8]Ит.пр!C10</f>
        <v>ЛУШНИКОВ Кирилл Александрович</v>
      </c>
      <c r="D54" s="36" t="str">
        <f>[8]Ит.пр!D10</f>
        <v>21.06.02, КМС</v>
      </c>
      <c r="E54" s="36" t="str">
        <f>[8]Ит.пр!E10</f>
        <v>УФО</v>
      </c>
      <c r="F54" s="36" t="str">
        <f>[8]Ит.пр!F10</f>
        <v>Курганская, Курган, ДЮСШ№4</v>
      </c>
      <c r="G54" s="63">
        <f>[8]Ит.пр!G10</f>
        <v>0</v>
      </c>
      <c r="H54" s="39" t="str">
        <f>[8]Ит.пр!H10</f>
        <v>Осипов В.Ю., Печерских В.И.</v>
      </c>
      <c r="I54" s="71"/>
    </row>
    <row r="55" spans="1:10" ht="23.1" hidden="1" customHeight="1" thickBot="1">
      <c r="A55" s="92"/>
      <c r="B55" s="72" t="s">
        <v>12</v>
      </c>
      <c r="C55" s="40" t="str">
        <f>[8]Ит.пр!C11</f>
        <v>Болдов Никита Константинович</v>
      </c>
      <c r="D55" s="40" t="str">
        <f>[8]Ит.пр!D11</f>
        <v>27.01.2000, КМС</v>
      </c>
      <c r="E55" s="40" t="str">
        <f>[8]Ит.пр!E11</f>
        <v>УФО</v>
      </c>
      <c r="F55" s="40" t="str">
        <f>[8]Ит.пр!F11</f>
        <v>Свердловская, Екатеринбург, СК "Родина"</v>
      </c>
      <c r="G55" s="64">
        <f>[8]Ит.пр!G11</f>
        <v>0</v>
      </c>
      <c r="H55" s="41" t="str">
        <f>[8]Ит.пр!H11</f>
        <v>Коростелёв А.Б.</v>
      </c>
      <c r="I55" s="11"/>
    </row>
    <row r="56" spans="1:10" ht="20.100000000000001" customHeight="1" thickBot="1">
      <c r="B56" s="43"/>
      <c r="C56" s="44"/>
      <c r="D56" s="44"/>
      <c r="E56" s="45"/>
      <c r="F56" s="44"/>
      <c r="G56" s="74"/>
      <c r="H56" s="46"/>
      <c r="I56" s="71"/>
      <c r="J56" s="67"/>
    </row>
    <row r="57" spans="1:10" ht="23.1" customHeight="1">
      <c r="A57" s="146" t="s">
        <v>22</v>
      </c>
      <c r="B57" s="34" t="s">
        <v>4</v>
      </c>
      <c r="C57" s="37" t="str">
        <f>[9]Ит.пр!C6</f>
        <v>Новожилов Михаил Михайлович</v>
      </c>
      <c r="D57" s="37" t="str">
        <f>[9]Ит.пр!D6</f>
        <v>28.12.2000, КМС</v>
      </c>
      <c r="E57" s="37" t="str">
        <f>[9]Ит.пр!E6</f>
        <v>УФО</v>
      </c>
      <c r="F57" s="37" t="str">
        <f>[9]Ит.пр!F6</f>
        <v>Свердловская, Екатеринбург</v>
      </c>
      <c r="G57" s="62">
        <f>[9]Ит.пр!G6</f>
        <v>0</v>
      </c>
      <c r="H57" s="38" t="str">
        <f>[9]Ит.пр!H6</f>
        <v>Печуров Е.А.</v>
      </c>
      <c r="I57" s="71"/>
      <c r="J57" s="67"/>
    </row>
    <row r="58" spans="1:10" ht="23.1" customHeight="1" thickBot="1">
      <c r="A58" s="147"/>
      <c r="B58" s="72" t="s">
        <v>5</v>
      </c>
      <c r="C58" s="40" t="str">
        <f>[9]Ит.пр!C7</f>
        <v>Московских Егор Андреевич</v>
      </c>
      <c r="D58" s="40" t="str">
        <f>[9]Ит.пр!D7</f>
        <v>19.06.2000, КМС</v>
      </c>
      <c r="E58" s="40" t="str">
        <f>[9]Ит.пр!E7</f>
        <v>УФО</v>
      </c>
      <c r="F58" s="40" t="str">
        <f>[9]Ит.пр!F7</f>
        <v>Свердловская, Екатеринбург, СШОР по самбо и дзюдо</v>
      </c>
      <c r="G58" s="64">
        <f>[9]Ит.пр!G7</f>
        <v>0</v>
      </c>
      <c r="H58" s="41" t="str">
        <f>[9]Ит.пр!H7</f>
        <v>Макуха А.Н.</v>
      </c>
      <c r="I58" s="71"/>
      <c r="J58" s="67"/>
    </row>
    <row r="59" spans="1:10" ht="23.1" hidden="1" customHeight="1">
      <c r="A59" s="93"/>
      <c r="B59" s="70" t="s">
        <v>6</v>
      </c>
      <c r="C59" s="53" t="str">
        <f>[9]Ит.пр!C8</f>
        <v>Московских Вячеслав Андреевич</v>
      </c>
      <c r="D59" s="53" t="str">
        <f>[9]Ит.пр!D8</f>
        <v>19.06.2000, КМС</v>
      </c>
      <c r="E59" s="53" t="str">
        <f>[9]Ит.пр!E8</f>
        <v>УФО</v>
      </c>
      <c r="F59" s="53" t="str">
        <f>[9]Ит.пр!F8</f>
        <v>Свердловская, Екатеринбург, СШОР по самбо и дзюдо</v>
      </c>
      <c r="G59" s="80">
        <f>[9]Ит.пр!G8</f>
        <v>0</v>
      </c>
      <c r="H59" s="54" t="str">
        <f>[9]Ит.пр!H8</f>
        <v>Макуха А.Н.</v>
      </c>
      <c r="I59" s="71"/>
      <c r="J59" s="67"/>
    </row>
    <row r="60" spans="1:10" ht="23.1" hidden="1" customHeight="1">
      <c r="A60" s="91"/>
      <c r="B60" s="69" t="s">
        <v>6</v>
      </c>
      <c r="C60" s="36" t="str">
        <f>[9]Ит.пр!C9</f>
        <v>ДИБАЕВ Тамирлан Русланович</v>
      </c>
      <c r="D60" s="36" t="str">
        <f>[9]Ит.пр!D9</f>
        <v>02.07.2001, 1сп</v>
      </c>
      <c r="E60" s="36" t="str">
        <f>[9]Ит.пр!E9</f>
        <v>УФО</v>
      </c>
      <c r="F60" s="36" t="str">
        <f>[9]Ит.пр!F9</f>
        <v>ХМАО-Югра, г.Радужный</v>
      </c>
      <c r="G60" s="63">
        <f>[9]Ит.пр!G9</f>
        <v>0</v>
      </c>
      <c r="H60" s="39" t="str">
        <f>[9]Ит.пр!H9</f>
        <v>Шмелёв А.В. Шабанов Э.Д.</v>
      </c>
      <c r="I60" s="71"/>
    </row>
    <row r="61" spans="1:10" ht="23.1" hidden="1" customHeight="1">
      <c r="A61" s="91"/>
      <c r="B61" s="69" t="s">
        <v>12</v>
      </c>
      <c r="C61" s="36" t="str">
        <f>[9]Ит.пр!C10</f>
        <v>ДЕНИСОВ Евгений Вячеславович</v>
      </c>
      <c r="D61" s="36" t="str">
        <f>[9]Ит.пр!D10</f>
        <v>06.05.02, 2сп</v>
      </c>
      <c r="E61" s="36" t="str">
        <f>[9]Ит.пр!E10</f>
        <v>УФО</v>
      </c>
      <c r="F61" s="36" t="str">
        <f>[9]Ит.пр!F10</f>
        <v>Курганская, Курган, СШОР№1</v>
      </c>
      <c r="G61" s="63">
        <f>[9]Ит.пр!G10</f>
        <v>0</v>
      </c>
      <c r="H61" s="39" t="str">
        <f>[9]Ит.пр!H10</f>
        <v>Евтодеев В.Ф.</v>
      </c>
      <c r="I61" s="71"/>
    </row>
    <row r="62" spans="1:10" ht="23.1" hidden="1" customHeight="1" thickBot="1">
      <c r="A62" s="92"/>
      <c r="B62" s="72" t="s">
        <v>12</v>
      </c>
      <c r="C62" s="40" t="str">
        <f>[9]Ит.пр!C11</f>
        <v>Панфилов Семен Михайлович</v>
      </c>
      <c r="D62" s="40" t="str">
        <f>[9]Ит.пр!D11</f>
        <v>28.11.2001, КМС</v>
      </c>
      <c r="E62" s="40" t="str">
        <f>[9]Ит.пр!E11</f>
        <v>УФО</v>
      </c>
      <c r="F62" s="40" t="str">
        <f>[9]Ит.пр!F11</f>
        <v>Свердловская, Н.Тагил, СШ Тагилстрой</v>
      </c>
      <c r="G62" s="64">
        <f>[9]Ит.пр!G11</f>
        <v>0</v>
      </c>
      <c r="H62" s="41" t="str">
        <f>[9]Ит.пр!H11</f>
        <v>Пляшкун Н.В.</v>
      </c>
      <c r="I62" s="11"/>
    </row>
    <row r="63" spans="1:10" ht="20.100000000000001" customHeight="1" thickBot="1">
      <c r="B63" s="13"/>
      <c r="C63" s="9"/>
      <c r="D63" s="9"/>
      <c r="E63" s="25"/>
      <c r="F63" s="9"/>
      <c r="G63" s="9"/>
      <c r="H63" s="22"/>
      <c r="I63" s="71"/>
      <c r="J63" s="67"/>
    </row>
    <row r="64" spans="1:10" ht="24" customHeight="1">
      <c r="A64" s="148" t="s">
        <v>25</v>
      </c>
      <c r="B64" s="34" t="s">
        <v>4</v>
      </c>
      <c r="C64" s="37" t="str">
        <f>[10]Ит.пр!C6</f>
        <v>Шонематов  Малик-шах Тимурович</v>
      </c>
      <c r="D64" s="37" t="str">
        <f>[10]Ит.пр!D6</f>
        <v>14.03.2002, 1сп</v>
      </c>
      <c r="E64" s="37" t="str">
        <f>[10]Ит.пр!E6</f>
        <v>УФО</v>
      </c>
      <c r="F64" s="37" t="str">
        <f>[10]Ит.пр!F6</f>
        <v>Свердловская, Екатеринбург, СК "Родина"</v>
      </c>
      <c r="G64" s="62">
        <f>[10]Ит.пр!G6</f>
        <v>0</v>
      </c>
      <c r="H64" s="38" t="str">
        <f>[10]Ит.пр!H6</f>
        <v>Селянина О.В., Федосеев М.Е. Гасанов Э.С., Мартюшев М.С.</v>
      </c>
      <c r="I64" s="71"/>
      <c r="J64" s="67"/>
    </row>
    <row r="65" spans="1:14" ht="23.1" customHeight="1" thickBot="1">
      <c r="A65" s="149"/>
      <c r="B65" s="72" t="s">
        <v>5</v>
      </c>
      <c r="C65" s="40" t="str">
        <f>[10]Ит.пр!C7</f>
        <v>СЛИНЬКО Данил Алексеевич</v>
      </c>
      <c r="D65" s="40" t="str">
        <f>[10]Ит.пр!D7</f>
        <v>31.12.00, КМС</v>
      </c>
      <c r="E65" s="40" t="str">
        <f>[10]Ит.пр!E7</f>
        <v>УФО</v>
      </c>
      <c r="F65" s="40" t="str">
        <f>[10]Ит.пр!F7</f>
        <v>Курганская, Курган, СШОР№1</v>
      </c>
      <c r="G65" s="64">
        <f>[10]Ит.пр!G7</f>
        <v>0</v>
      </c>
      <c r="H65" s="41" t="str">
        <f>[10]Ит.пр!H7</f>
        <v>Распопов А.Н.</v>
      </c>
      <c r="I65" s="71"/>
      <c r="J65" s="67"/>
    </row>
    <row r="66" spans="1:14" ht="23.1" hidden="1" customHeight="1">
      <c r="A66" s="55"/>
      <c r="B66" s="70" t="s">
        <v>6</v>
      </c>
      <c r="C66" s="53" t="str">
        <f>[10]Ит.пр!C8</f>
        <v>БЕЛИОГЛОВ Илья Андреевич</v>
      </c>
      <c r="D66" s="53" t="str">
        <f>[10]Ит.пр!D8</f>
        <v>01.08.02, КМС</v>
      </c>
      <c r="E66" s="53" t="str">
        <f>[10]Ит.пр!E8</f>
        <v>УФО</v>
      </c>
      <c r="F66" s="53" t="str">
        <f>[10]Ит.пр!F8</f>
        <v>Челябинская, Челябинск</v>
      </c>
      <c r="G66" s="80">
        <f>[10]Ит.пр!G8</f>
        <v>0</v>
      </c>
      <c r="H66" s="54" t="str">
        <f>[10]Ит.пр!H8</f>
        <v xml:space="preserve">Питунин А.Г. </v>
      </c>
      <c r="I66" s="71"/>
      <c r="J66" s="67"/>
    </row>
    <row r="67" spans="1:14" ht="23.1" hidden="1" customHeight="1">
      <c r="A67" s="55"/>
      <c r="B67" s="69" t="s">
        <v>6</v>
      </c>
      <c r="C67" s="36" t="str">
        <f>[10]Ит.пр!C9</f>
        <v>Хомяков Егор Михайлович</v>
      </c>
      <c r="D67" s="36" t="str">
        <f>[10]Ит.пр!D9</f>
        <v>31.12.2001, 3сп</v>
      </c>
      <c r="E67" s="36" t="str">
        <f>[10]Ит.пр!E9</f>
        <v>УФО</v>
      </c>
      <c r="F67" s="36" t="str">
        <f>[10]Ит.пр!F9</f>
        <v>Свердловская, Екатеринбург, СШ №8 Локомотив</v>
      </c>
      <c r="G67" s="63">
        <f>[10]Ит.пр!G9</f>
        <v>0</v>
      </c>
      <c r="H67" s="39" t="str">
        <f>[10]Ит.пр!H9</f>
        <v>Пышминцев В.А.</v>
      </c>
      <c r="I67" s="71"/>
    </row>
    <row r="68" spans="1:14" ht="23.1" hidden="1" customHeight="1">
      <c r="A68" s="55"/>
      <c r="B68" s="69" t="s">
        <v>12</v>
      </c>
      <c r="C68" s="36" t="str">
        <f>[10]Ит.пр!C10</f>
        <v>Филатов Богдан Валерьевич</v>
      </c>
      <c r="D68" s="36" t="str">
        <f>[10]Ит.пр!D10</f>
        <v>26.02.2002, 3сп</v>
      </c>
      <c r="E68" s="36" t="str">
        <f>[10]Ит.пр!E10</f>
        <v>УФО</v>
      </c>
      <c r="F68" s="36" t="str">
        <f>[10]Ит.пр!F10</f>
        <v>Свердловская, Екатеринбург, СШ №8 Локомотив</v>
      </c>
      <c r="G68" s="63">
        <f>[10]Ит.пр!G10</f>
        <v>0</v>
      </c>
      <c r="H68" s="39" t="str">
        <f>[10]Ит.пр!H10</f>
        <v>Пышминцев В.А.</v>
      </c>
      <c r="I68" s="71"/>
    </row>
    <row r="69" spans="1:14" ht="23.1" hidden="1" customHeight="1" thickBot="1">
      <c r="A69" s="56"/>
      <c r="B69" s="72" t="s">
        <v>13</v>
      </c>
      <c r="C69" s="40" t="str">
        <f>[10]Ит.пр!C11</f>
        <v/>
      </c>
      <c r="D69" s="40" t="str">
        <f>[10]Ит.пр!D11</f>
        <v/>
      </c>
      <c r="E69" s="40" t="str">
        <f>[10]Ит.пр!E11</f>
        <v/>
      </c>
      <c r="F69" s="40" t="str">
        <f>[10]Ит.пр!F11</f>
        <v/>
      </c>
      <c r="G69" s="64" t="str">
        <f>[10]Ит.пр!G11</f>
        <v/>
      </c>
      <c r="H69" s="41" t="str">
        <f>[10]Ит.пр!H11</f>
        <v/>
      </c>
      <c r="I69" s="11"/>
    </row>
    <row r="70" spans="1:14" ht="20.100000000000001" customHeight="1" thickBot="1">
      <c r="A70" s="1"/>
      <c r="B70" s="42"/>
      <c r="C70" s="10"/>
      <c r="D70" s="10"/>
      <c r="E70" s="26"/>
      <c r="F70" s="10"/>
      <c r="G70" s="75"/>
      <c r="H70" s="21"/>
      <c r="I70" s="71"/>
      <c r="J70" s="67"/>
    </row>
    <row r="71" spans="1:14" ht="23.1" customHeight="1">
      <c r="A71" s="150" t="s">
        <v>24</v>
      </c>
      <c r="B71" s="34" t="s">
        <v>4</v>
      </c>
      <c r="C71" s="48" t="str">
        <f>[11]Ит.пр!C6</f>
        <v>Желтов Роман Игоревич</v>
      </c>
      <c r="D71" s="48" t="str">
        <f>[11]Ит.пр!D6</f>
        <v>14.08.2002, КМС</v>
      </c>
      <c r="E71" s="48" t="str">
        <f>[11]Ит.пр!E6</f>
        <v>УФО</v>
      </c>
      <c r="F71" s="48" t="str">
        <f>[11]Ит.пр!F6</f>
        <v>Свердловская, Екатеринбург, СК "Родина"</v>
      </c>
      <c r="G71" s="77">
        <f>[11]Ит.пр!G6</f>
        <v>0</v>
      </c>
      <c r="H71" s="49" t="str">
        <f>[11]Ит.пр!H6</f>
        <v>Воронов В.В. Бородин О.Б.</v>
      </c>
      <c r="I71" s="71"/>
      <c r="J71" s="67"/>
      <c r="N71" s="94"/>
    </row>
    <row r="72" spans="1:14" ht="23.1" customHeight="1" thickBot="1">
      <c r="A72" s="151"/>
      <c r="B72" s="72" t="s">
        <v>5</v>
      </c>
      <c r="C72" s="51" t="str">
        <f>[11]Ит.пр!C7</f>
        <v>Сафаров Булуд Рамис оглы</v>
      </c>
      <c r="D72" s="51" t="str">
        <f>[11]Ит.пр!D7</f>
        <v>14.05.2002, 1сп</v>
      </c>
      <c r="E72" s="51" t="str">
        <f>[11]Ит.пр!E7</f>
        <v>УФО</v>
      </c>
      <c r="F72" s="51" t="str">
        <f>[11]Ит.пр!F7</f>
        <v>Свердловская, Екатеринбург, СК "Родина"</v>
      </c>
      <c r="G72" s="78">
        <f>[11]Ит.пр!G7</f>
        <v>0</v>
      </c>
      <c r="H72" s="52" t="str">
        <f>[11]Ит.пр!H7</f>
        <v>Селянина О.В., Федосеев М.Е.</v>
      </c>
      <c r="I72" s="71"/>
      <c r="J72" s="67"/>
    </row>
    <row r="73" spans="1:14" ht="23.1" hidden="1" customHeight="1">
      <c r="A73" s="83"/>
      <c r="B73" s="70" t="s">
        <v>6</v>
      </c>
      <c r="C73" s="84" t="str">
        <f>[11]Ит.пр!C8</f>
        <v/>
      </c>
      <c r="D73" s="84" t="str">
        <f>[11]Ит.пр!D8</f>
        <v/>
      </c>
      <c r="E73" s="84" t="str">
        <f>[11]Ит.пр!E8</f>
        <v/>
      </c>
      <c r="F73" s="84" t="str">
        <f>[11]Ит.пр!F8</f>
        <v/>
      </c>
      <c r="G73" s="85" t="str">
        <f>[11]Ит.пр!G8</f>
        <v/>
      </c>
      <c r="H73" s="86" t="str">
        <f>[11]Ит.пр!H8</f>
        <v/>
      </c>
      <c r="I73" s="71"/>
      <c r="J73" s="67"/>
    </row>
    <row r="74" spans="1:14" ht="23.1" hidden="1" customHeight="1">
      <c r="A74" s="81"/>
      <c r="B74" s="69" t="s">
        <v>6</v>
      </c>
      <c r="C74" s="47" t="str">
        <f>[11]Ит.пр!C9</f>
        <v/>
      </c>
      <c r="D74" s="47" t="str">
        <f>[11]Ит.пр!D9</f>
        <v/>
      </c>
      <c r="E74" s="47" t="str">
        <f>[11]Ит.пр!E9</f>
        <v/>
      </c>
      <c r="F74" s="47" t="str">
        <f>[11]Ит.пр!F9</f>
        <v/>
      </c>
      <c r="G74" s="76" t="str">
        <f>[11]Ит.пр!G9</f>
        <v/>
      </c>
      <c r="H74" s="50" t="str">
        <f>[11]Ит.пр!H9</f>
        <v/>
      </c>
      <c r="I74" s="71"/>
    </row>
    <row r="75" spans="1:14" ht="23.1" hidden="1" customHeight="1">
      <c r="A75" s="81"/>
      <c r="B75" s="69" t="s">
        <v>12</v>
      </c>
      <c r="C75" s="47" t="str">
        <f>[11]Ит.пр!C10</f>
        <v/>
      </c>
      <c r="D75" s="47" t="str">
        <f>[11]Ит.пр!D10</f>
        <v/>
      </c>
      <c r="E75" s="47" t="str">
        <f>[11]Ит.пр!E10</f>
        <v/>
      </c>
      <c r="F75" s="47" t="str">
        <f>[11]Ит.пр!F10</f>
        <v/>
      </c>
      <c r="G75" s="76" t="str">
        <f>[11]Ит.пр!G10</f>
        <v/>
      </c>
      <c r="H75" s="50" t="str">
        <f>[11]Ит.пр!H10</f>
        <v/>
      </c>
      <c r="I75" s="71"/>
    </row>
    <row r="76" spans="1:14" ht="23.1" hidden="1" customHeight="1" thickBot="1">
      <c r="A76" s="82"/>
      <c r="B76" s="72" t="s">
        <v>12</v>
      </c>
      <c r="C76" s="51" t="str">
        <f>[11]Ит.пр!C11</f>
        <v/>
      </c>
      <c r="D76" s="51" t="str">
        <f>[11]Ит.пр!D11</f>
        <v/>
      </c>
      <c r="E76" s="51" t="str">
        <f>[11]Ит.пр!E11</f>
        <v/>
      </c>
      <c r="F76" s="51" t="str">
        <f>[11]Ит.пр!F11</f>
        <v/>
      </c>
      <c r="G76" s="78" t="str">
        <f>[11]Ит.пр!G11</f>
        <v/>
      </c>
      <c r="H76" s="52" t="str">
        <f>[11]Ит.пр!H11</f>
        <v/>
      </c>
      <c r="I76" s="11"/>
    </row>
    <row r="77" spans="1:14" ht="23.1" customHeight="1">
      <c r="B77" s="12"/>
      <c r="C77" s="3"/>
      <c r="D77" s="4"/>
      <c r="E77" s="4"/>
      <c r="F77" s="5"/>
      <c r="G77" s="5"/>
      <c r="H77" s="3"/>
      <c r="I77" s="79">
        <f>[12]Ит.пр!I6</f>
        <v>0</v>
      </c>
      <c r="J77" s="68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79">
        <f>[12]Ит.пр!I8</f>
        <v>0</v>
      </c>
      <c r="J78" s="68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71"/>
      <c r="J79" s="67"/>
    </row>
    <row r="80" spans="1:14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71"/>
      <c r="J80" s="67"/>
    </row>
    <row r="81" spans="1:19" ht="14.25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71"/>
    </row>
    <row r="82" spans="1:19" ht="16.5" customHeight="1">
      <c r="C82" s="1"/>
      <c r="F82" t="str">
        <f>[1]реквизиты!$G$9</f>
        <v>/Качканар/</v>
      </c>
      <c r="H82" s="7"/>
      <c r="I82" s="7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9"/>
    <mergeCell ref="A15:A16"/>
    <mergeCell ref="A22:A23"/>
    <mergeCell ref="A29:A30"/>
    <mergeCell ref="A36:A37"/>
    <mergeCell ref="A43:A44"/>
    <mergeCell ref="A50:A51"/>
    <mergeCell ref="A57:A58"/>
    <mergeCell ref="A64:A65"/>
    <mergeCell ref="A71:A72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призеры</vt:lpstr>
      <vt:lpstr>ФИН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xiaomi</cp:lastModifiedBy>
  <cp:lastPrinted>2019-12-15T12:42:13Z</cp:lastPrinted>
  <dcterms:created xsi:type="dcterms:W3CDTF">1996-10-08T23:32:33Z</dcterms:created>
  <dcterms:modified xsi:type="dcterms:W3CDTF">2019-12-15T19:39:45Z</dcterms:modified>
</cp:coreProperties>
</file>