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cuments\Роман\"/>
    </mc:Choice>
  </mc:AlternateContent>
  <xr:revisionPtr revIDLastSave="0" documentId="8_{04DEFB47-60F4-4322-B3DA-5074FDA2E21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ризеры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призеры!$A$1:$I$52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2" i="3" l="1"/>
  <c r="F51" i="3"/>
  <c r="F50" i="3"/>
  <c r="B51" i="3"/>
  <c r="B49" i="3"/>
  <c r="H43" i="3" l="1"/>
  <c r="G43" i="3"/>
  <c r="F43" i="3"/>
  <c r="E43" i="3"/>
  <c r="D43" i="3"/>
  <c r="C43" i="3"/>
  <c r="H42" i="3"/>
  <c r="G42" i="3"/>
  <c r="F42" i="3"/>
  <c r="E42" i="3"/>
  <c r="D42" i="3"/>
  <c r="C42" i="3"/>
  <c r="H31" i="3"/>
  <c r="G31" i="3"/>
  <c r="F31" i="3"/>
  <c r="E31" i="3"/>
  <c r="D31" i="3"/>
  <c r="C31" i="3"/>
  <c r="H30" i="3"/>
  <c r="G30" i="3"/>
  <c r="F30" i="3"/>
  <c r="E30" i="3"/>
  <c r="D30" i="3"/>
  <c r="C30" i="3"/>
  <c r="H15" i="3"/>
  <c r="G15" i="3"/>
  <c r="F15" i="3"/>
  <c r="D15" i="3"/>
  <c r="C15" i="3"/>
  <c r="H14" i="3"/>
  <c r="G14" i="3"/>
  <c r="F14" i="3"/>
  <c r="E14" i="3"/>
  <c r="D14" i="3"/>
  <c r="C14" i="3"/>
  <c r="H47" i="3" l="1"/>
  <c r="E47" i="3"/>
  <c r="D47" i="3"/>
  <c r="F47" i="3"/>
  <c r="G47" i="3"/>
  <c r="C47" i="3"/>
  <c r="C46" i="3"/>
  <c r="D46" i="3"/>
  <c r="E46" i="3"/>
  <c r="F46" i="3"/>
  <c r="H46" i="3"/>
  <c r="G46" i="3"/>
  <c r="F44" i="3"/>
  <c r="E44" i="3"/>
  <c r="H44" i="3"/>
  <c r="G44" i="3"/>
  <c r="D44" i="3"/>
  <c r="C44" i="3"/>
  <c r="E45" i="3" l="1"/>
  <c r="F45" i="3"/>
  <c r="G45" i="3"/>
  <c r="H45" i="3"/>
  <c r="C45" i="3"/>
  <c r="D45" i="3"/>
  <c r="F40" i="3" l="1"/>
  <c r="E40" i="3"/>
  <c r="H40" i="3"/>
  <c r="G40" i="3"/>
  <c r="D40" i="3"/>
  <c r="C40" i="3"/>
  <c r="D41" i="3" l="1"/>
  <c r="E41" i="3"/>
  <c r="F41" i="3"/>
  <c r="G41" i="3"/>
  <c r="H41" i="3"/>
  <c r="C41" i="3"/>
  <c r="F32" i="3" l="1"/>
  <c r="E32" i="3"/>
  <c r="H32" i="3"/>
  <c r="G32" i="3"/>
  <c r="D32" i="3"/>
  <c r="C32" i="3"/>
  <c r="H35" i="3"/>
  <c r="E35" i="3"/>
  <c r="D35" i="3"/>
  <c r="F35" i="3"/>
  <c r="G35" i="3"/>
  <c r="C35" i="3"/>
  <c r="C34" i="3"/>
  <c r="D34" i="3"/>
  <c r="E34" i="3"/>
  <c r="F34" i="3"/>
  <c r="H34" i="3"/>
  <c r="G34" i="3"/>
  <c r="D33" i="3" l="1"/>
  <c r="E33" i="3"/>
  <c r="F33" i="3"/>
  <c r="G33" i="3"/>
  <c r="H33" i="3"/>
  <c r="C33" i="3"/>
  <c r="F28" i="3" l="1"/>
  <c r="E28" i="3"/>
  <c r="H28" i="3"/>
  <c r="G28" i="3"/>
  <c r="D28" i="3"/>
  <c r="C28" i="3"/>
  <c r="D29" i="3" l="1"/>
  <c r="E29" i="3"/>
  <c r="F29" i="3"/>
  <c r="G29" i="3"/>
  <c r="H29" i="3"/>
  <c r="C29" i="3"/>
  <c r="F20" i="3" l="1"/>
  <c r="H20" i="3"/>
  <c r="G20" i="3"/>
  <c r="D20" i="3"/>
  <c r="C20" i="3"/>
  <c r="H23" i="3"/>
  <c r="D23" i="3"/>
  <c r="F23" i="3"/>
  <c r="G23" i="3"/>
  <c r="C23" i="3"/>
  <c r="C22" i="3"/>
  <c r="D22" i="3"/>
  <c r="F22" i="3"/>
  <c r="H22" i="3"/>
  <c r="G22" i="3"/>
  <c r="F21" i="3" l="1"/>
  <c r="G21" i="3"/>
  <c r="H21" i="3"/>
  <c r="C21" i="3"/>
  <c r="D21" i="3"/>
  <c r="F16" i="3" l="1"/>
  <c r="E16" i="3"/>
  <c r="H16" i="3"/>
  <c r="G16" i="3"/>
  <c r="D16" i="3"/>
  <c r="C16" i="3"/>
  <c r="D19" i="3"/>
  <c r="F19" i="3"/>
  <c r="G19" i="3"/>
  <c r="E19" i="3"/>
  <c r="C19" i="3"/>
  <c r="H19" i="3"/>
  <c r="D18" i="3"/>
  <c r="E18" i="3"/>
  <c r="F18" i="3"/>
  <c r="H18" i="3"/>
  <c r="G18" i="3"/>
  <c r="C18" i="3"/>
  <c r="H17" i="3" l="1"/>
  <c r="C17" i="3"/>
  <c r="D17" i="3"/>
  <c r="E17" i="3"/>
  <c r="F17" i="3"/>
  <c r="G17" i="3"/>
  <c r="F12" i="3" l="1"/>
  <c r="E12" i="3"/>
  <c r="H12" i="3"/>
  <c r="G12" i="3"/>
  <c r="D12" i="3"/>
  <c r="C12" i="3"/>
  <c r="F13" i="3" l="1"/>
  <c r="G13" i="3"/>
  <c r="H13" i="3"/>
  <c r="C13" i="3"/>
  <c r="D13" i="3"/>
  <c r="E11" i="3" l="1"/>
  <c r="C10" i="3"/>
  <c r="D11" i="3"/>
  <c r="F11" i="3"/>
  <c r="D10" i="3"/>
  <c r="H11" i="3"/>
  <c r="G11" i="3"/>
  <c r="E10" i="3"/>
  <c r="F10" i="3"/>
  <c r="C11" i="3"/>
  <c r="H10" i="3"/>
  <c r="G10" i="3"/>
  <c r="F8" i="3"/>
  <c r="E8" i="3"/>
  <c r="H8" i="3"/>
  <c r="G8" i="3"/>
  <c r="D8" i="3"/>
  <c r="C8" i="3"/>
  <c r="E9" i="3" l="1"/>
  <c r="F9" i="3"/>
  <c r="G9" i="3"/>
  <c r="H9" i="3"/>
  <c r="C9" i="3"/>
  <c r="D9" i="3"/>
  <c r="H27" i="3" l="1"/>
  <c r="F24" i="3"/>
  <c r="E27" i="3"/>
  <c r="F27" i="3"/>
  <c r="E24" i="3"/>
  <c r="D27" i="3"/>
  <c r="G27" i="3"/>
  <c r="H24" i="3"/>
  <c r="G24" i="3"/>
  <c r="C27" i="3"/>
  <c r="D24" i="3"/>
  <c r="C24" i="3"/>
</calcChain>
</file>

<file path=xl/sharedStrings.xml><?xml version="1.0" encoding="utf-8"?>
<sst xmlns="http://schemas.openxmlformats.org/spreadsheetml/2006/main" count="100" uniqueCount="50">
  <si>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</si>
  <si>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</si>
  <si>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</si>
  <si>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</si>
  <si>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</si>
  <si>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</si>
  <si>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</si>
  <si>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</si>
  <si>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</si>
  <si>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Нариманов ТА Ходорев АН</t>
  </si>
  <si>
    <t>округ</t>
  </si>
  <si>
    <t>субъект, город, ведомство</t>
  </si>
  <si>
    <t>№</t>
  </si>
  <si>
    <t>В.К.</t>
  </si>
  <si>
    <t>60 кг</t>
  </si>
  <si>
    <t>72 кг</t>
  </si>
  <si>
    <t>44 кг</t>
  </si>
  <si>
    <t>48 кг</t>
  </si>
  <si>
    <t>52 кг</t>
  </si>
  <si>
    <t>56 кг</t>
  </si>
  <si>
    <t>64 кг</t>
  </si>
  <si>
    <t>68 кг</t>
  </si>
  <si>
    <t>80кг</t>
  </si>
  <si>
    <t>80+ кг</t>
  </si>
  <si>
    <t>УФО</t>
  </si>
  <si>
    <t>КИСИЛЕВА Елена Максимовна</t>
  </si>
  <si>
    <t>30.09.01, 1сп</t>
  </si>
  <si>
    <t>Тюменская, Тюмень, РССС</t>
  </si>
  <si>
    <t>Мавлютов О.Б., Иващенко В.С.</t>
  </si>
  <si>
    <t>Чукреева Юлиана Евгеньевна</t>
  </si>
  <si>
    <t>30.08.2001, 3сп</t>
  </si>
  <si>
    <t>Свердловская, Екатеринбург, СШ №8 Локомотив</t>
  </si>
  <si>
    <t>Пахомов С.А.</t>
  </si>
  <si>
    <t>ТИМОШЕНКО Анастасия Станиславовна</t>
  </si>
  <si>
    <t>26.07.02, 2сп</t>
  </si>
  <si>
    <t>Курганская, Курган, СШОР№1</t>
  </si>
  <si>
    <t>Распопов А.Н.</t>
  </si>
  <si>
    <t>КАЗАК Анастасия Юрьевна</t>
  </si>
  <si>
    <t>27.02.02, КМС</t>
  </si>
  <si>
    <t>КАРДАШИНА Полина Андреевна</t>
  </si>
  <si>
    <t>12.11.01, КМС</t>
  </si>
  <si>
    <t>Курганская, Курган, КУОР</t>
  </si>
  <si>
    <t>Осипов В.Ю., Минниахметов А.С.</t>
  </si>
  <si>
    <t>Семенова Екатерина Алексеевна</t>
  </si>
  <si>
    <t>19.04.2000, МС</t>
  </si>
  <si>
    <t>Свердловская, Екатеринбург, СШОР по самбо и дзюдо</t>
  </si>
  <si>
    <t>Коростелёв А.Б., Минниахметов А.С.</t>
  </si>
  <si>
    <t>А.С.Тимошин</t>
  </si>
  <si>
    <t xml:space="preserve">ЮНИОРКИ 19-20 лет </t>
  </si>
  <si>
    <t>ПЕРВЕНСТВО УФО среди юниорок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</si>
</sst>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sz val="9"/>
      <name val="Arial Narrow"/>
      <family val="2"/>
      <charset val="204"/>
    </font>
    <font>
      <sz val="10"/>
      <name val="Arial Cyr"/>
      <charset val="204"/>
    </font>
    <font>
      <sz val="9"/>
      <color theme="0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sz val="18"/>
      <name val="Arial Narrow"/>
      <family val="2"/>
      <charset val="204"/>
    </font>
    <font>
      <b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25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49" fontId="3" fillId="3" borderId="26" xfId="0" applyNumberFormat="1" applyFont="1" applyFill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textRotation="90"/>
    </xf>
    <xf numFmtId="0" fontId="6" fillId="2" borderId="19" xfId="0" applyFont="1" applyFill="1" applyBorder="1" applyAlignment="1">
      <alignment horizontal="center" vertical="center" textRotation="90"/>
    </xf>
    <xf numFmtId="0" fontId="6" fillId="2" borderId="20" xfId="0" applyFont="1" applyFill="1" applyBorder="1" applyAlignment="1">
      <alignment horizontal="center" vertical="center" textRotation="90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38100</xdr:rowOff>
    </xdr:from>
    <xdr:to>
      <xdr:col>1</xdr:col>
      <xdr:colOff>201082</xdr:colOff>
      <xdr:row>2</xdr:row>
      <xdr:rowOff>0</xdr:rowOff>
    </xdr:to>
    <xdr:pic>
      <xdr:nvPicPr>
        <xdr:cNvPr id="1518" name="Picture 20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38100"/>
          <a:ext cx="474133" cy="44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694267</xdr:colOff>
      <xdr:row>0</xdr:row>
      <xdr:rowOff>31750</xdr:rowOff>
    </xdr:from>
    <xdr:to>
      <xdr:col>7</xdr:col>
      <xdr:colOff>1149350</xdr:colOff>
      <xdr:row>1</xdr:row>
      <xdr:rowOff>215900</xdr:rowOff>
    </xdr:to>
    <xdr:pic>
      <xdr:nvPicPr>
        <xdr:cNvPr id="3" name="Picture 2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31750"/>
          <a:ext cx="455083" cy="44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102;&#1085;&#1080;&#1086;&#1088;&#1082;&#1080;/44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102;&#1085;&#1080;&#1086;&#1088;&#1082;&#1080;/&#1056;&#1077;&#1075;&#1080;&#1089;&#1090;&#1088;&#1072;&#1094;&#1080;&#1103;%20&#1102;&#1085;&#1080;&#1086;&#1088;&#1082;&#108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102;&#1085;&#1080;&#1086;&#1088;&#1082;&#1080;/4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102;&#1085;&#1080;&#1086;&#1088;&#1082;&#1080;/5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102;&#1085;&#1080;&#1086;&#1088;&#1082;&#1080;/5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102;&#1085;&#1080;&#1086;&#1088;&#1082;&#1080;/60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102;&#1085;&#1080;&#1086;&#1088;&#1082;&#1080;/64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102;&#1085;&#1080;&#1086;&#1088;&#1082;&#1080;/68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102;&#1085;&#1080;&#1086;&#1088;&#1082;&#1080;/80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102;&#1085;&#1080;&#1086;&#1088;&#1082;&#1080;/80+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Сафронова Екатерина Алексеевна</v>
          </cell>
          <cell r="D6" t="str">
            <v>01.04.2002, 1сп</v>
          </cell>
          <cell r="E6" t="str">
            <v>УФО</v>
          </cell>
          <cell r="F6" t="str">
            <v>Свердловская, Екатеринбург, СК "Родина"</v>
          </cell>
          <cell r="G6">
            <v>0</v>
          </cell>
          <cell r="H6" t="str">
            <v>Селянина О.В., Федосеев М.Е</v>
          </cell>
        </row>
        <row r="7">
          <cell r="C7" t="str">
            <v>Гавшина Яна Андреевна</v>
          </cell>
          <cell r="D7" t="str">
            <v>28.11.2001, 3сп</v>
          </cell>
          <cell r="E7" t="str">
            <v>УФО</v>
          </cell>
          <cell r="F7" t="str">
            <v>Свердловская, Екатеринбург, СШ №8 Локомотив</v>
          </cell>
          <cell r="G7">
            <v>0</v>
          </cell>
          <cell r="H7" t="str">
            <v>Пахомов С.А.</v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</row>
      </sheetData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Инструкция"/>
      <sheetName val="реквизиты"/>
      <sheetName val="регистрация"/>
    </sheetNames>
    <sheetDataSet>
      <sheetData sheetId="0"/>
      <sheetData sheetId="1"/>
      <sheetData sheetId="2"/>
      <sheetData sheetId="3"/>
      <sheetData sheetId="4">
        <row r="6">
          <cell r="A6" t="str">
            <v>Гл. судья, судья ВК</v>
          </cell>
        </row>
        <row r="8">
          <cell r="A8" t="str">
            <v>Гл. секретарь, судья ВК</v>
          </cell>
          <cell r="G8" t="str">
            <v>А.Н. Шелепин</v>
          </cell>
        </row>
        <row r="9">
          <cell r="G9" t="str">
            <v>/г.Рыбинск/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САРГСЯН Анна Андраниковна</v>
          </cell>
          <cell r="D6" t="str">
            <v>14.05.02, КМС</v>
          </cell>
          <cell r="E6" t="str">
            <v>УФО</v>
          </cell>
          <cell r="F6" t="str">
            <v>ХМАО-Югра, Лангепас</v>
          </cell>
          <cell r="G6">
            <v>0</v>
          </cell>
          <cell r="H6" t="str">
            <v>Саргсян А.Г., Трыков В.В.</v>
          </cell>
        </row>
        <row r="7">
          <cell r="C7" t="str">
            <v>ФАРАХУТДИНОВА Владлена Ренатовна</v>
          </cell>
          <cell r="D7" t="str">
            <v>03.07.00, 1сп</v>
          </cell>
          <cell r="F7" t="str">
            <v>Челябинская, Челябинск</v>
          </cell>
          <cell r="G7">
            <v>0</v>
          </cell>
          <cell r="H7" t="str">
            <v>Ермаков Ю.А.</v>
          </cell>
        </row>
        <row r="8">
          <cell r="C8" t="str">
            <v>Шемберг Диана Николаевна</v>
          </cell>
          <cell r="D8" t="str">
            <v>16.04.2001, МС</v>
          </cell>
          <cell r="E8" t="str">
            <v>УФО</v>
          </cell>
          <cell r="F8" t="str">
            <v>Свердловская, Ирбит, ДЮСШ</v>
          </cell>
          <cell r="G8">
            <v>0</v>
          </cell>
          <cell r="H8" t="str">
            <v>Хухарев А.П., Шевчук П.Н.</v>
          </cell>
        </row>
        <row r="9">
          <cell r="C9" t="str">
            <v>КРУГЛИКОВА Галина Михайловна</v>
          </cell>
          <cell r="D9" t="str">
            <v>31.05.01, КМС</v>
          </cell>
          <cell r="F9" t="str">
            <v>ХМАО-Югра, Излучинск</v>
          </cell>
          <cell r="G9">
            <v>0</v>
          </cell>
          <cell r="H9" t="str">
            <v>Прасин А.В.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Хасанова Екатерина Алексеевна</v>
          </cell>
          <cell r="D6" t="str">
            <v>23.05.2001, КМС</v>
          </cell>
          <cell r="E6" t="str">
            <v>УФО</v>
          </cell>
          <cell r="F6" t="str">
            <v>Свердловская, Екатеринбург, СШОР по самбо и дзюдо</v>
          </cell>
          <cell r="G6">
            <v>0</v>
          </cell>
          <cell r="H6" t="str">
            <v>Пляшкун Н.В., Коростелев А.Б.</v>
          </cell>
        </row>
        <row r="7">
          <cell r="C7" t="str">
            <v>ЛАПШИНА Валерия Евгеньевна</v>
          </cell>
          <cell r="D7" t="str">
            <v>02.09.01, КМС</v>
          </cell>
          <cell r="E7" t="str">
            <v>УФО</v>
          </cell>
          <cell r="F7" t="str">
            <v>Курганская, Курган, ДЮСШ№4</v>
          </cell>
          <cell r="G7">
            <v>0</v>
          </cell>
          <cell r="H7" t="str">
            <v>Печерских В.И., Осипов В.Ю.</v>
          </cell>
        </row>
        <row r="8">
          <cell r="C8" t="str">
            <v>САРГСЯН Ани Андраниковна</v>
          </cell>
          <cell r="D8" t="str">
            <v>14.05.02, КМС</v>
          </cell>
          <cell r="E8" t="str">
            <v>УФО</v>
          </cell>
          <cell r="F8" t="str">
            <v>ХМАО-Югра, Лангепас</v>
          </cell>
          <cell r="G8">
            <v>0</v>
          </cell>
          <cell r="H8" t="str">
            <v>Саргсян А.Г., Трыков В.В.</v>
          </cell>
        </row>
        <row r="9">
          <cell r="C9" t="str">
            <v>Гречушкина Надежда Валерьевна</v>
          </cell>
          <cell r="D9" t="str">
            <v>20.10.2001, КМС</v>
          </cell>
          <cell r="E9" t="str">
            <v>УФО</v>
          </cell>
          <cell r="F9" t="str">
            <v>Свердловская, Ирбит, ДЮСШ</v>
          </cell>
          <cell r="G9">
            <v>0</v>
          </cell>
          <cell r="H9" t="str">
            <v>Хухарев А.П., Шевчук П.Н.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ФЕДОРИЩЕВА Елизавета Андреевна</v>
          </cell>
          <cell r="D6" t="str">
            <v>08.12.01, КМС</v>
          </cell>
          <cell r="F6" t="str">
            <v>ХМАО-Югра, Сургут</v>
          </cell>
          <cell r="G6">
            <v>0</v>
          </cell>
          <cell r="H6" t="str">
            <v>Головко В.И., Кунакузин Е.А.</v>
          </cell>
        </row>
        <row r="7">
          <cell r="C7" t="str">
            <v>РУСИНА Анастасия Алексеевна</v>
          </cell>
          <cell r="D7" t="str">
            <v>29.10.02, КМС</v>
          </cell>
          <cell r="F7" t="str">
            <v>ХМАО-Югра, Нижневартовск</v>
          </cell>
          <cell r="G7">
            <v>0</v>
          </cell>
          <cell r="H7" t="str">
            <v>Воробьев В.В.</v>
          </cell>
        </row>
        <row r="8">
          <cell r="C8" t="str">
            <v>СТАРЧАКОВА Августа Владимировна</v>
          </cell>
          <cell r="D8" t="str">
            <v>24.12.01, 1сп</v>
          </cell>
          <cell r="F8" t="str">
            <v>Тюменская, Тюмень, РССС</v>
          </cell>
          <cell r="G8">
            <v>0</v>
          </cell>
          <cell r="H8" t="str">
            <v>Мавлютов О.Б., Иващенко В.С.</v>
          </cell>
        </row>
        <row r="9">
          <cell r="C9" t="str">
            <v>ЛОБАЧЕВА Мария Васильевна</v>
          </cell>
          <cell r="D9" t="str">
            <v>13.12.00, 1сп</v>
          </cell>
          <cell r="F9" t="str">
            <v xml:space="preserve"> Челябинская, Троицк</v>
          </cell>
          <cell r="G9">
            <v>0</v>
          </cell>
          <cell r="H9" t="str">
            <v>Шахбазов Р.Э.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Цыберт Екатерина Максимовна</v>
          </cell>
          <cell r="D6" t="str">
            <v>12.10.2001, КМС</v>
          </cell>
          <cell r="E6" t="str">
            <v>УФО</v>
          </cell>
          <cell r="F6" t="str">
            <v>Свердловская, Екатеринбург, СШОР по самбо и дзюдо</v>
          </cell>
          <cell r="G6">
            <v>0</v>
          </cell>
          <cell r="H6" t="str">
            <v>Воронов В.В.</v>
          </cell>
        </row>
        <row r="9">
          <cell r="C9" t="str">
            <v>МОСТЕПАНЕНКО Александра Васильевна</v>
          </cell>
          <cell r="D9" t="str">
            <v>28.01.01, КМС</v>
          </cell>
          <cell r="E9" t="str">
            <v>УФО</v>
          </cell>
          <cell r="F9" t="str">
            <v>Курганская, Курган, СШОР№1</v>
          </cell>
          <cell r="G9">
            <v>0</v>
          </cell>
          <cell r="H9" t="str">
            <v>Блащаневич В.В.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РЕЗНЕЧЕНКО Елизовета Николаевна</v>
          </cell>
          <cell r="D6" t="str">
            <v>23.07.00, КМС</v>
          </cell>
          <cell r="E6" t="str">
            <v>УФО</v>
          </cell>
          <cell r="F6" t="str">
            <v>Челябинская, Челябинск</v>
          </cell>
          <cell r="G6">
            <v>0</v>
          </cell>
          <cell r="H6" t="str">
            <v xml:space="preserve"> Востриков А.Е.</v>
          </cell>
        </row>
        <row r="7">
          <cell r="C7" t="str">
            <v>МОРОЗОВА Варвара Александровна</v>
          </cell>
          <cell r="D7" t="str">
            <v>30.06.01, 1сп</v>
          </cell>
          <cell r="E7" t="str">
            <v>УФО</v>
          </cell>
          <cell r="F7" t="str">
            <v>ХМАО-Югра, Сургут</v>
          </cell>
          <cell r="G7">
            <v>0</v>
          </cell>
          <cell r="H7" t="str">
            <v>Головко В.И., Кунакузин Е.А.</v>
          </cell>
        </row>
        <row r="8">
          <cell r="C8" t="str">
            <v>СМИРНОВА Алена Евгеньевна</v>
          </cell>
          <cell r="D8" t="str">
            <v>09.10.01, КМС</v>
          </cell>
          <cell r="E8" t="str">
            <v>УФО</v>
          </cell>
          <cell r="F8" t="str">
            <v>ХМАО-Югра, Междуреченский</v>
          </cell>
          <cell r="G8">
            <v>0</v>
          </cell>
          <cell r="H8" t="str">
            <v>Соколов А.Н.</v>
          </cell>
        </row>
        <row r="9">
          <cell r="C9" t="str">
            <v>СЕЙТЕНОВА Алина Алексеевна</v>
          </cell>
          <cell r="D9" t="str">
            <v>13.06.01, 1сп</v>
          </cell>
          <cell r="E9" t="str">
            <v>УФО</v>
          </cell>
          <cell r="F9" t="str">
            <v>Курганская, Курган, СШОР№1</v>
          </cell>
          <cell r="G9">
            <v>0</v>
          </cell>
          <cell r="H9" t="str">
            <v>Распопов А.Н.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Халтурина Ксения Артемовна</v>
          </cell>
          <cell r="D6" t="str">
            <v>31.10.2000, МС</v>
          </cell>
          <cell r="E6" t="str">
            <v>УФО</v>
          </cell>
          <cell r="F6" t="str">
            <v>Свердловская, Екатеринбург, СШОР по самбо и дзюдо</v>
          </cell>
          <cell r="G6">
            <v>0</v>
          </cell>
          <cell r="H6" t="str">
            <v>Селянина О.В., Федосеев М.Е.</v>
          </cell>
        </row>
        <row r="7">
          <cell r="C7" t="str">
            <v>ГОРБОВА Анна Дмитриевна</v>
          </cell>
          <cell r="D7" t="str">
            <v>16.10.02, КМС</v>
          </cell>
          <cell r="E7" t="str">
            <v>УФО</v>
          </cell>
          <cell r="F7" t="str">
            <v>Курганская, Курган, ДЮСШ№4</v>
          </cell>
          <cell r="G7">
            <v>0</v>
          </cell>
          <cell r="H7" t="str">
            <v>Осипов В.Ю., Печерских В.И.</v>
          </cell>
        </row>
        <row r="8">
          <cell r="C8" t="str">
            <v>ИСКАНДАРОВА Ксения Талиповна</v>
          </cell>
          <cell r="D8" t="str">
            <v>16.05.00, 1сп</v>
          </cell>
          <cell r="E8" t="str">
            <v>УФО</v>
          </cell>
          <cell r="F8" t="str">
            <v>Челябинская, Челябинск</v>
          </cell>
          <cell r="G8">
            <v>0</v>
          </cell>
          <cell r="H8" t="str">
            <v>Кадолин В.И.</v>
          </cell>
        </row>
        <row r="9">
          <cell r="C9" t="str">
            <v>СУТОРМИНА Анастасия Евгеньевна</v>
          </cell>
          <cell r="D9" t="str">
            <v>15.11.00, 2сп</v>
          </cell>
          <cell r="E9" t="str">
            <v>УФО</v>
          </cell>
          <cell r="F9" t="str">
            <v>Курганская, Курган, СШОР№1</v>
          </cell>
          <cell r="G9">
            <v>0</v>
          </cell>
          <cell r="H9" t="str">
            <v>Евтодеев В.Ф.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ВДОВЕНКО Евгения Алексеевна</v>
          </cell>
          <cell r="D6" t="str">
            <v>07.04.00, КМС</v>
          </cell>
          <cell r="E6" t="str">
            <v>УФО</v>
          </cell>
          <cell r="F6" t="str">
            <v>Курганская, Курган, СШОР№1</v>
          </cell>
          <cell r="G6">
            <v>0</v>
          </cell>
          <cell r="H6" t="str">
            <v>Кинель С.В.</v>
          </cell>
        </row>
        <row r="7">
          <cell r="C7" t="str">
            <v>СЕРЕБРЯКОВА Ангелина Андреевна</v>
          </cell>
          <cell r="D7" t="str">
            <v>21.04.00, 1р</v>
          </cell>
          <cell r="E7" t="str">
            <v>УФО</v>
          </cell>
          <cell r="F7" t="str">
            <v>Челябинская, Челябинск</v>
          </cell>
          <cell r="G7">
            <v>0</v>
          </cell>
          <cell r="H7" t="str">
            <v>Кадолин В.И., Магданов Р.Н.</v>
          </cell>
        </row>
        <row r="8">
          <cell r="C8" t="str">
            <v>ПЕТРОВА Полина Константиновна</v>
          </cell>
          <cell r="D8" t="str">
            <v>15.08.02, 2сп</v>
          </cell>
          <cell r="E8" t="str">
            <v>УФО</v>
          </cell>
          <cell r="F8" t="str">
            <v>Курганская, Курган, СШОР№2</v>
          </cell>
          <cell r="G8">
            <v>0</v>
          </cell>
          <cell r="H8" t="str">
            <v>Распопов А.Н.</v>
          </cell>
        </row>
        <row r="9">
          <cell r="C9" t="str">
            <v>Хисматуллина Ксения Алексеевна</v>
          </cell>
          <cell r="D9" t="str">
            <v>23.05.2000, 1сп</v>
          </cell>
          <cell r="E9" t="str">
            <v>УФО</v>
          </cell>
          <cell r="F9" t="str">
            <v>Свердловская, Екатеринбург, СШОР по самбо и дзюдо</v>
          </cell>
          <cell r="G9">
            <v>0</v>
          </cell>
          <cell r="H9" t="str">
            <v>Селянина О.В., Федосеев М.Е., Вуколов А.В.</v>
          </cell>
        </row>
      </sheetData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Михеева Ольга Игоревна</v>
          </cell>
          <cell r="D6" t="str">
            <v>22.09.2002, 1сп</v>
          </cell>
          <cell r="E6" t="str">
            <v>УФО</v>
          </cell>
          <cell r="F6" t="str">
            <v>Свердловская, Екатеринбург, СШОР по самбо и дзюдо</v>
          </cell>
          <cell r="G6">
            <v>0</v>
          </cell>
          <cell r="H6" t="str">
            <v>Селянина О.В. Федосеев М.Е.</v>
          </cell>
        </row>
        <row r="7">
          <cell r="C7" t="str">
            <v>Копыльцова Александра Сергеевна</v>
          </cell>
          <cell r="D7" t="str">
            <v>20.01.2001, 1сп</v>
          </cell>
          <cell r="E7" t="str">
            <v>УФО</v>
          </cell>
          <cell r="F7" t="str">
            <v>Свердловская, Екатеринбург, СШОР по самбо и дзюдо</v>
          </cell>
          <cell r="G7">
            <v>0</v>
          </cell>
          <cell r="H7" t="str">
            <v>Федосеев М.Е.</v>
          </cell>
        </row>
        <row r="8">
          <cell r="C8" t="str">
            <v>Кириченко Маргарита Евгеньевна</v>
          </cell>
          <cell r="D8" t="str">
            <v>04.07.2002, КМС</v>
          </cell>
          <cell r="E8" t="str">
            <v>УФО</v>
          </cell>
          <cell r="F8" t="str">
            <v>Свердловская, Екатеринбург, СШОР по самбо и дзюдо</v>
          </cell>
          <cell r="G8">
            <v>0</v>
          </cell>
          <cell r="H8" t="str">
            <v>Воронов В.В., Бородин О.Б.</v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52"/>
  <sheetViews>
    <sheetView tabSelected="1" view="pageBreakPreview" zoomScale="90" zoomScaleNormal="100" zoomScaleSheetLayoutView="90" workbookViewId="0">
      <selection sqref="A1:I52"/>
    </sheetView>
  </sheetViews>
  <sheetFormatPr defaultRowHeight="13.2"/>
  <cols>
    <col min="1" max="1" width="5.44140625" customWidth="1"/>
    <col min="2" max="2" width="6.5546875" customWidth="1"/>
    <col min="3" max="3" width="41.88671875" bestFit="1" customWidth="1"/>
    <col min="4" max="4" width="13.88671875" customWidth="1"/>
    <col min="5" max="5" width="5.44140625" style="13" bestFit="1" customWidth="1"/>
    <col min="6" max="6" width="17.5546875" customWidth="1"/>
    <col min="7" max="7" width="8" hidden="1" customWidth="1"/>
    <col min="8" max="8" width="20" customWidth="1"/>
    <col min="9" max="9" width="0.109375" customWidth="1"/>
  </cols>
  <sheetData>
    <row r="1" spans="1:10" ht="21" customHeight="1">
      <c r="A1" s="68" t="s">
        <v>7</v>
      </c>
      <c r="B1" s="68"/>
      <c r="C1" s="68"/>
      <c r="D1" s="68"/>
      <c r="E1" s="68"/>
      <c r="F1" s="68"/>
      <c r="G1" s="68"/>
      <c r="H1" s="68"/>
      <c r="I1" s="68"/>
    </row>
    <row r="2" spans="1:10" ht="17.25" customHeight="1">
      <c r="A2" s="69" t="s">
        <v>8</v>
      </c>
      <c r="B2" s="69"/>
      <c r="C2" s="69"/>
      <c r="D2" s="69"/>
      <c r="E2" s="69"/>
      <c r="F2" s="69"/>
      <c r="G2" s="69"/>
      <c r="H2" s="69"/>
      <c r="I2" s="69"/>
    </row>
    <row r="3" spans="1:10" ht="42" customHeight="1">
      <c r="A3" s="70" t="s">
        <v>49</v>
      </c>
      <c r="B3" s="70"/>
      <c r="C3" s="70"/>
      <c r="D3" s="70"/>
      <c r="E3" s="70"/>
      <c r="F3" s="70"/>
      <c r="G3" s="70"/>
      <c r="H3" s="70"/>
      <c r="I3" s="70"/>
    </row>
    <row r="4" spans="1:10" ht="16.5" customHeight="1">
      <c r="A4" s="69" t="s">
        <v>48</v>
      </c>
      <c r="B4" s="69"/>
      <c r="C4" s="69"/>
      <c r="D4" s="69"/>
      <c r="E4" s="69"/>
      <c r="F4" s="69"/>
      <c r="G4" s="69"/>
      <c r="H4" s="69"/>
      <c r="I4" s="69"/>
    </row>
    <row r="5" spans="1:10" ht="18" thickBot="1">
      <c r="A5" s="74"/>
      <c r="B5" s="74"/>
      <c r="C5" s="74"/>
      <c r="D5" s="74"/>
      <c r="E5" s="74"/>
      <c r="F5" s="74"/>
      <c r="G5" s="74"/>
      <c r="H5" s="74"/>
      <c r="I5" s="74"/>
    </row>
    <row r="6" spans="1:10" ht="11.1" customHeight="1">
      <c r="A6" s="58" t="s">
        <v>13</v>
      </c>
      <c r="B6" s="66" t="s">
        <v>0</v>
      </c>
      <c r="C6" s="56" t="s">
        <v>1</v>
      </c>
      <c r="D6" s="56" t="s">
        <v>2</v>
      </c>
      <c r="E6" s="56" t="s">
        <v>10</v>
      </c>
      <c r="F6" s="56" t="s">
        <v>11</v>
      </c>
      <c r="G6" s="75" t="s">
        <v>12</v>
      </c>
      <c r="H6" s="71" t="s">
        <v>3</v>
      </c>
      <c r="I6" s="73"/>
    </row>
    <row r="7" spans="1:10" ht="13.5" customHeight="1" thickBot="1">
      <c r="A7" s="59"/>
      <c r="B7" s="67"/>
      <c r="C7" s="57"/>
      <c r="D7" s="57"/>
      <c r="E7" s="57"/>
      <c r="F7" s="57"/>
      <c r="G7" s="76"/>
      <c r="H7" s="72"/>
      <c r="I7" s="73"/>
    </row>
    <row r="8" spans="1:10" ht="28.65" customHeight="1">
      <c r="A8" s="61" t="s">
        <v>16</v>
      </c>
      <c r="B8" s="48" t="s">
        <v>4</v>
      </c>
      <c r="C8" s="41" t="str">
        <f>[1]Ит.пр!C6</f>
        <v>Сафронова Екатерина Алексеевна</v>
      </c>
      <c r="D8" s="41" t="str">
        <f>[1]Ит.пр!D6</f>
        <v>01.04.2002, 1сп</v>
      </c>
      <c r="E8" s="23" t="str">
        <f>[1]Ит.пр!E6</f>
        <v>УФО</v>
      </c>
      <c r="F8" s="23" t="str">
        <f>[1]Ит.пр!F6</f>
        <v>Свердловская, Екатеринбург, СК "Родина"</v>
      </c>
      <c r="G8" s="23">
        <f>[1]Ит.пр!G6</f>
        <v>0</v>
      </c>
      <c r="H8" s="24" t="str">
        <f>[1]Ит.пр!H6</f>
        <v>Селянина О.В., Федосеев М.Е</v>
      </c>
      <c r="I8" s="60"/>
      <c r="J8" s="55"/>
    </row>
    <row r="9" spans="1:10" ht="28.35" customHeight="1" thickBot="1">
      <c r="A9" s="62"/>
      <c r="B9" s="49" t="s">
        <v>5</v>
      </c>
      <c r="C9" s="43" t="str">
        <f>[1]Ит.пр!C7</f>
        <v>Гавшина Яна Андреевна</v>
      </c>
      <c r="D9" s="43" t="str">
        <f>[1]Ит.пр!D7</f>
        <v>28.11.2001, 3сп</v>
      </c>
      <c r="E9" s="25" t="str">
        <f>[1]Ит.пр!E7</f>
        <v>УФО</v>
      </c>
      <c r="F9" s="25" t="str">
        <f>[1]Ит.пр!F7</f>
        <v>Свердловская, Екатеринбург, СШ №8 Локомотив</v>
      </c>
      <c r="G9" s="25">
        <f>[1]Ит.пр!G7</f>
        <v>0</v>
      </c>
      <c r="H9" s="26" t="str">
        <f>[1]Ит.пр!H7</f>
        <v>Пахомов С.А.</v>
      </c>
      <c r="I9" s="60"/>
      <c r="J9" s="55"/>
    </row>
    <row r="10" spans="1:10" ht="23.1" hidden="1" customHeight="1">
      <c r="A10" s="62"/>
      <c r="B10" s="32" t="s">
        <v>6</v>
      </c>
      <c r="C10" s="46" t="str">
        <f>[1]Ит.пр!C8</f>
        <v/>
      </c>
      <c r="D10" s="46" t="str">
        <f>[1]Ит.пр!D8</f>
        <v/>
      </c>
      <c r="E10" s="46" t="str">
        <f>[1]Ит.пр!E8</f>
        <v/>
      </c>
      <c r="F10" s="46" t="str">
        <f>[1]Ит.пр!F8</f>
        <v/>
      </c>
      <c r="G10" s="46" t="str">
        <f>[1]Ит.пр!G8</f>
        <v/>
      </c>
      <c r="H10" s="47" t="str">
        <f>[1]Ит.пр!H8</f>
        <v/>
      </c>
      <c r="I10" s="60"/>
      <c r="J10" s="55"/>
    </row>
    <row r="11" spans="1:10" ht="23.1" hidden="1" customHeight="1" thickBot="1">
      <c r="A11" s="63"/>
      <c r="B11" s="34" t="s">
        <v>6</v>
      </c>
      <c r="C11" s="38" t="str">
        <f>[1]Ит.пр!C9</f>
        <v/>
      </c>
      <c r="D11" s="38" t="str">
        <f>[1]Ит.пр!D9</f>
        <v/>
      </c>
      <c r="E11" s="38" t="str">
        <f>[1]Ит.пр!E9</f>
        <v/>
      </c>
      <c r="F11" s="38" t="str">
        <f>[1]Ит.пр!F9</f>
        <v/>
      </c>
      <c r="G11" s="38" t="str">
        <f>[1]Ит.пр!G9</f>
        <v/>
      </c>
      <c r="H11" s="39" t="str">
        <f>[1]Ит.пр!H9</f>
        <v/>
      </c>
      <c r="I11" s="60"/>
      <c r="J11" s="55"/>
    </row>
    <row r="12" spans="1:10" ht="24.9" customHeight="1">
      <c r="A12" s="61" t="s">
        <v>17</v>
      </c>
      <c r="B12" s="52" t="s">
        <v>4</v>
      </c>
      <c r="C12" s="41" t="str">
        <f>[2]Ит.пр!C6</f>
        <v>САРГСЯН Анна Андраниковна</v>
      </c>
      <c r="D12" s="18" t="str">
        <f>[2]Ит.пр!D6</f>
        <v>14.05.02, КМС</v>
      </c>
      <c r="E12" s="18" t="str">
        <f>[2]Ит.пр!E6</f>
        <v>УФО</v>
      </c>
      <c r="F12" s="18" t="str">
        <f>[2]Ит.пр!F6</f>
        <v>ХМАО-Югра, Лангепас</v>
      </c>
      <c r="G12" s="40">
        <f>[2]Ит.пр!G6</f>
        <v>0</v>
      </c>
      <c r="H12" s="19" t="str">
        <f>[2]Ит.пр!H6</f>
        <v>Саргсян А.Г., Трыков В.В.</v>
      </c>
      <c r="I12" s="8"/>
      <c r="J12" s="28"/>
    </row>
    <row r="13" spans="1:10" ht="24.9" customHeight="1" thickBot="1">
      <c r="A13" s="62"/>
      <c r="B13" s="53" t="s">
        <v>5</v>
      </c>
      <c r="C13" s="43" t="str">
        <f>[2]Ит.пр!C7</f>
        <v>ФАРАХУТДИНОВА Владлена Ренатовна</v>
      </c>
      <c r="D13" s="21" t="str">
        <f>[2]Ит.пр!D7</f>
        <v>03.07.00, 1сп</v>
      </c>
      <c r="E13" s="21" t="s">
        <v>24</v>
      </c>
      <c r="F13" s="21" t="str">
        <f>[2]Ит.пр!F7</f>
        <v>Челябинская, Челябинск</v>
      </c>
      <c r="G13" s="38">
        <f>[2]Ит.пр!G7</f>
        <v>0</v>
      </c>
      <c r="H13" s="22" t="str">
        <f>[2]Ит.пр!H7</f>
        <v>Ермаков Ю.А.</v>
      </c>
      <c r="I13" s="8"/>
    </row>
    <row r="14" spans="1:10" ht="24.9" hidden="1" customHeight="1">
      <c r="A14" s="62"/>
      <c r="B14" s="32" t="s">
        <v>6</v>
      </c>
      <c r="C14" s="44" t="str">
        <f>[2]Ит.пр!C8</f>
        <v>Шемберг Диана Николаевна</v>
      </c>
      <c r="D14" s="50" t="str">
        <f>[2]Ит.пр!D8</f>
        <v>16.04.2001, МС</v>
      </c>
      <c r="E14" s="50" t="str">
        <f>[2]Ит.пр!E8</f>
        <v>УФО</v>
      </c>
      <c r="F14" s="50" t="str">
        <f>[2]Ит.пр!F8</f>
        <v>Свердловская, Ирбит, ДЮСШ</v>
      </c>
      <c r="G14" s="46">
        <f>[2]Ит.пр!G8</f>
        <v>0</v>
      </c>
      <c r="H14" s="51" t="str">
        <f>[2]Ит.пр!H8</f>
        <v>Хухарев А.П., Шевчук П.Н.</v>
      </c>
      <c r="I14" s="8"/>
    </row>
    <row r="15" spans="1:10" ht="24.9" hidden="1" customHeight="1" thickBot="1">
      <c r="A15" s="63"/>
      <c r="B15" s="34" t="s">
        <v>6</v>
      </c>
      <c r="C15" s="43" t="str">
        <f>[2]Ит.пр!C9</f>
        <v>КРУГЛИКОВА Галина Михайловна</v>
      </c>
      <c r="D15" s="21" t="str">
        <f>[2]Ит.пр!D9</f>
        <v>31.05.01, КМС</v>
      </c>
      <c r="E15" s="21" t="s">
        <v>24</v>
      </c>
      <c r="F15" s="21" t="str">
        <f>[2]Ит.пр!F9</f>
        <v>ХМАО-Югра, Излучинск</v>
      </c>
      <c r="G15" s="38">
        <f>[2]Ит.пр!G9</f>
        <v>0</v>
      </c>
      <c r="H15" s="22" t="str">
        <f>[2]Ит.пр!H9</f>
        <v>Прасин А.В.</v>
      </c>
      <c r="I15" s="29"/>
    </row>
    <row r="16" spans="1:10" ht="24.9" customHeight="1">
      <c r="A16" s="61" t="s">
        <v>18</v>
      </c>
      <c r="B16" s="35" t="s">
        <v>4</v>
      </c>
      <c r="C16" s="41" t="str">
        <f>[3]Ит.пр!C6</f>
        <v>Хасанова Екатерина Алексеевна</v>
      </c>
      <c r="D16" s="18" t="str">
        <f>[3]Ит.пр!D6</f>
        <v>23.05.2001, КМС</v>
      </c>
      <c r="E16" s="18" t="str">
        <f>[3]Ит.пр!E6</f>
        <v>УФО</v>
      </c>
      <c r="F16" s="18" t="str">
        <f>[3]Ит.пр!F6</f>
        <v>Свердловская, Екатеринбург, СШОР по самбо и дзюдо</v>
      </c>
      <c r="G16" s="40">
        <f>[3]Ит.пр!G6</f>
        <v>0</v>
      </c>
      <c r="H16" s="19" t="str">
        <f>[3]Ит.пр!H6</f>
        <v>Пляшкун Н.В., Коростелев А.Б.</v>
      </c>
      <c r="I16" s="15"/>
      <c r="J16" s="16"/>
    </row>
    <row r="17" spans="1:10" ht="24.9" customHeight="1" thickBot="1">
      <c r="A17" s="62"/>
      <c r="B17" s="33" t="s">
        <v>5</v>
      </c>
      <c r="C17" s="42" t="str">
        <f>[3]Ит.пр!C7</f>
        <v>ЛАПШИНА Валерия Евгеньевна</v>
      </c>
      <c r="D17" s="17" t="str">
        <f>[3]Ит.пр!D7</f>
        <v>02.09.01, КМС</v>
      </c>
      <c r="E17" s="17" t="str">
        <f>[3]Ит.пр!E7</f>
        <v>УФО</v>
      </c>
      <c r="F17" s="17" t="str">
        <f>[3]Ит.пр!F7</f>
        <v>Курганская, Курган, ДЮСШ№4</v>
      </c>
      <c r="G17" s="27">
        <f>[3]Ит.пр!G7</f>
        <v>0</v>
      </c>
      <c r="H17" s="20" t="str">
        <f>[3]Ит.пр!H7</f>
        <v>Печерских В.И., Осипов В.Ю.</v>
      </c>
      <c r="I17" s="8"/>
      <c r="J17" s="16"/>
    </row>
    <row r="18" spans="1:10" ht="24.9" hidden="1" customHeight="1">
      <c r="A18" s="62"/>
      <c r="B18" s="33" t="s">
        <v>6</v>
      </c>
      <c r="C18" s="42" t="str">
        <f>[3]Ит.пр!C8</f>
        <v>САРГСЯН Ани Андраниковна</v>
      </c>
      <c r="D18" s="17" t="str">
        <f>[3]Ит.пр!D8</f>
        <v>14.05.02, КМС</v>
      </c>
      <c r="E18" s="17" t="str">
        <f>[3]Ит.пр!E8</f>
        <v>УФО</v>
      </c>
      <c r="F18" s="17" t="str">
        <f>[3]Ит.пр!F8</f>
        <v>ХМАО-Югра, Лангепас</v>
      </c>
      <c r="G18" s="27">
        <f>[3]Ит.пр!G8</f>
        <v>0</v>
      </c>
      <c r="H18" s="20" t="str">
        <f>[3]Ит.пр!H8</f>
        <v>Саргсян А.Г., Трыков В.В.</v>
      </c>
      <c r="I18" s="8"/>
      <c r="J18" s="16"/>
    </row>
    <row r="19" spans="1:10" ht="23.1" hidden="1" customHeight="1" thickBot="1">
      <c r="A19" s="63"/>
      <c r="B19" s="34" t="s">
        <v>6</v>
      </c>
      <c r="C19" s="43" t="str">
        <f>[3]Ит.пр!C9</f>
        <v>Гречушкина Надежда Валерьевна</v>
      </c>
      <c r="D19" s="21" t="str">
        <f>[3]Ит.пр!D9</f>
        <v>20.10.2001, КМС</v>
      </c>
      <c r="E19" s="21" t="str">
        <f>[3]Ит.пр!E9</f>
        <v>УФО</v>
      </c>
      <c r="F19" s="21" t="str">
        <f>[3]Ит.пр!F9</f>
        <v>Свердловская, Ирбит, ДЮСШ</v>
      </c>
      <c r="G19" s="21">
        <f>[3]Ит.пр!G9</f>
        <v>0</v>
      </c>
      <c r="H19" s="22" t="str">
        <f>[3]Ит.пр!H9</f>
        <v>Хухарев А.П., Шевчук П.Н.</v>
      </c>
      <c r="I19" s="15"/>
    </row>
    <row r="20" spans="1:10" ht="24.9" customHeight="1">
      <c r="A20" s="61" t="s">
        <v>19</v>
      </c>
      <c r="B20" s="35" t="s">
        <v>4</v>
      </c>
      <c r="C20" s="41" t="str">
        <f>[4]Ит.пр!C6</f>
        <v>ФЕДОРИЩЕВА Елизавета Андреевна</v>
      </c>
      <c r="D20" s="18" t="str">
        <f>[4]Ит.пр!D6</f>
        <v>08.12.01, КМС</v>
      </c>
      <c r="E20" s="18" t="s">
        <v>24</v>
      </c>
      <c r="F20" s="18" t="str">
        <f>[4]Ит.пр!F6</f>
        <v>ХМАО-Югра, Сургут</v>
      </c>
      <c r="G20" s="40">
        <f>[4]Ит.пр!G6</f>
        <v>0</v>
      </c>
      <c r="H20" s="19" t="str">
        <f>[4]Ит.пр!H6</f>
        <v>Головко В.И., Кунакузин Е.А.</v>
      </c>
      <c r="I20" s="15"/>
      <c r="J20" s="16"/>
    </row>
    <row r="21" spans="1:10" ht="24.9" customHeight="1" thickBot="1">
      <c r="A21" s="62"/>
      <c r="B21" s="33" t="s">
        <v>5</v>
      </c>
      <c r="C21" s="42" t="str">
        <f>[4]Ит.пр!C7</f>
        <v>РУСИНА Анастасия Алексеевна</v>
      </c>
      <c r="D21" s="17" t="str">
        <f>[4]Ит.пр!D7</f>
        <v>29.10.02, КМС</v>
      </c>
      <c r="E21" s="17" t="s">
        <v>24</v>
      </c>
      <c r="F21" s="45" t="str">
        <f>[4]Ит.пр!F7</f>
        <v>ХМАО-Югра, Нижневартовск</v>
      </c>
      <c r="G21" s="27">
        <f>[4]Ит.пр!G7</f>
        <v>0</v>
      </c>
      <c r="H21" s="20" t="str">
        <f>[4]Ит.пр!H7</f>
        <v>Воробьев В.В.</v>
      </c>
      <c r="I21" s="8"/>
      <c r="J21" s="16"/>
    </row>
    <row r="22" spans="1:10" ht="24.9" hidden="1" customHeight="1">
      <c r="A22" s="62"/>
      <c r="B22" s="33" t="s">
        <v>6</v>
      </c>
      <c r="C22" s="42" t="str">
        <f>[4]Ит.пр!C8</f>
        <v>СТАРЧАКОВА Августа Владимировна</v>
      </c>
      <c r="D22" s="17" t="str">
        <f>[4]Ит.пр!D8</f>
        <v>24.12.01, 1сп</v>
      </c>
      <c r="E22" s="17" t="s">
        <v>24</v>
      </c>
      <c r="F22" s="17" t="str">
        <f>[4]Ит.пр!F8</f>
        <v>Тюменская, Тюмень, РССС</v>
      </c>
      <c r="G22" s="27">
        <f>[4]Ит.пр!G8</f>
        <v>0</v>
      </c>
      <c r="H22" s="20" t="str">
        <f>[4]Ит.пр!H8</f>
        <v>Мавлютов О.Б., Иващенко В.С.</v>
      </c>
      <c r="I22" s="8"/>
      <c r="J22" s="16"/>
    </row>
    <row r="23" spans="1:10" ht="24.9" hidden="1" customHeight="1" thickBot="1">
      <c r="A23" s="63"/>
      <c r="B23" s="34" t="s">
        <v>6</v>
      </c>
      <c r="C23" s="43" t="str">
        <f>[4]Ит.пр!C9</f>
        <v>ЛОБАЧЕВА Мария Васильевна</v>
      </c>
      <c r="D23" s="21" t="str">
        <f>[4]Ит.пр!D9</f>
        <v>13.12.00, 1сп</v>
      </c>
      <c r="E23" s="21" t="s">
        <v>24</v>
      </c>
      <c r="F23" s="21" t="str">
        <f>[4]Ит.пр!F9</f>
        <v xml:space="preserve"> Челябинская, Троицк</v>
      </c>
      <c r="G23" s="38">
        <f>[4]Ит.пр!G9</f>
        <v>0</v>
      </c>
      <c r="H23" s="22" t="str">
        <f>[4]Ит.пр!H9</f>
        <v>Шахбазов Р.Э.</v>
      </c>
      <c r="I23" s="15"/>
    </row>
    <row r="24" spans="1:10" ht="24.9" customHeight="1">
      <c r="A24" s="61" t="s">
        <v>14</v>
      </c>
      <c r="B24" s="35" t="s">
        <v>4</v>
      </c>
      <c r="C24" s="41" t="str">
        <f>[5]Ит.пр!C6</f>
        <v>Цыберт Екатерина Максимовна</v>
      </c>
      <c r="D24" s="18" t="str">
        <f>[5]Ит.пр!D6</f>
        <v>12.10.2001, КМС</v>
      </c>
      <c r="E24" s="18" t="str">
        <f>[5]Ит.пр!E6</f>
        <v>УФО</v>
      </c>
      <c r="F24" s="18" t="str">
        <f>[5]Ит.пр!F6</f>
        <v>Свердловская, Екатеринбург, СШОР по самбо и дзюдо</v>
      </c>
      <c r="G24" s="40">
        <f>[5]Ит.пр!G6</f>
        <v>0</v>
      </c>
      <c r="H24" s="19" t="str">
        <f>[5]Ит.пр!H6</f>
        <v>Воронов В.В.</v>
      </c>
      <c r="I24" s="15"/>
      <c r="J24" s="16"/>
    </row>
    <row r="25" spans="1:10" ht="24.9" customHeight="1" thickBot="1">
      <c r="A25" s="62"/>
      <c r="B25" s="33" t="s">
        <v>5</v>
      </c>
      <c r="C25" s="42" t="s">
        <v>43</v>
      </c>
      <c r="D25" s="17" t="s">
        <v>44</v>
      </c>
      <c r="E25" s="17" t="s">
        <v>24</v>
      </c>
      <c r="F25" s="17" t="s">
        <v>45</v>
      </c>
      <c r="G25" s="27">
        <v>0</v>
      </c>
      <c r="H25" s="20" t="s">
        <v>46</v>
      </c>
      <c r="I25" s="8"/>
      <c r="J25" s="16"/>
    </row>
    <row r="26" spans="1:10" ht="24.9" hidden="1" customHeight="1">
      <c r="A26" s="62"/>
      <c r="B26" s="33" t="s">
        <v>6</v>
      </c>
      <c r="C26" s="42" t="s">
        <v>39</v>
      </c>
      <c r="D26" s="17" t="s">
        <v>40</v>
      </c>
      <c r="E26" s="17" t="s">
        <v>24</v>
      </c>
      <c r="F26" s="17" t="s">
        <v>41</v>
      </c>
      <c r="G26" s="27">
        <v>0</v>
      </c>
      <c r="H26" s="20" t="s">
        <v>42</v>
      </c>
      <c r="I26" s="8"/>
      <c r="J26" s="16"/>
    </row>
    <row r="27" spans="1:10" ht="24.9" hidden="1" customHeight="1" thickBot="1">
      <c r="A27" s="63"/>
      <c r="B27" s="34" t="s">
        <v>6</v>
      </c>
      <c r="C27" s="43" t="str">
        <f>[5]Ит.пр!C9</f>
        <v>МОСТЕПАНЕНКО Александра Васильевна</v>
      </c>
      <c r="D27" s="21" t="str">
        <f>[5]Ит.пр!D9</f>
        <v>28.01.01, КМС</v>
      </c>
      <c r="E27" s="21" t="str">
        <f>[5]Ит.пр!E9</f>
        <v>УФО</v>
      </c>
      <c r="F27" s="21" t="str">
        <f>[5]Ит.пр!F9</f>
        <v>Курганская, Курган, СШОР№1</v>
      </c>
      <c r="G27" s="38">
        <f>[5]Ит.пр!G9</f>
        <v>0</v>
      </c>
      <c r="H27" s="22" t="str">
        <f>[5]Ит.пр!H9</f>
        <v>Блащаневич В.В.</v>
      </c>
      <c r="I27" s="14" t="s">
        <v>9</v>
      </c>
    </row>
    <row r="28" spans="1:10" ht="24.9" customHeight="1">
      <c r="A28" s="61" t="s">
        <v>20</v>
      </c>
      <c r="B28" s="35" t="s">
        <v>4</v>
      </c>
      <c r="C28" s="41" t="str">
        <f>[6]Ит.пр!C6</f>
        <v>РЕЗНЕЧЕНКО Елизовета Николаевна</v>
      </c>
      <c r="D28" s="18" t="str">
        <f>[6]Ит.пр!D6</f>
        <v>23.07.00, КМС</v>
      </c>
      <c r="E28" s="18" t="str">
        <f>[6]Ит.пр!E6</f>
        <v>УФО</v>
      </c>
      <c r="F28" s="18" t="str">
        <f>[6]Ит.пр!F6</f>
        <v>Челябинская, Челябинск</v>
      </c>
      <c r="G28" s="40">
        <f>[6]Ит.пр!G6</f>
        <v>0</v>
      </c>
      <c r="H28" s="19" t="str">
        <f>[6]Ит.пр!H6</f>
        <v xml:space="preserve"> Востриков А.Е.</v>
      </c>
      <c r="I28" s="15"/>
      <c r="J28" s="16"/>
    </row>
    <row r="29" spans="1:10" ht="24.9" customHeight="1" thickBot="1">
      <c r="A29" s="62"/>
      <c r="B29" s="33" t="s">
        <v>5</v>
      </c>
      <c r="C29" s="42" t="str">
        <f>[6]Ит.пр!C7</f>
        <v>МОРОЗОВА Варвара Александровна</v>
      </c>
      <c r="D29" s="17" t="str">
        <f>[6]Ит.пр!D7</f>
        <v>30.06.01, 1сп</v>
      </c>
      <c r="E29" s="17" t="str">
        <f>[6]Ит.пр!E7</f>
        <v>УФО</v>
      </c>
      <c r="F29" s="17" t="str">
        <f>[6]Ит.пр!F7</f>
        <v>ХМАО-Югра, Сургут</v>
      </c>
      <c r="G29" s="27">
        <f>[6]Ит.пр!G7</f>
        <v>0</v>
      </c>
      <c r="H29" s="20" t="str">
        <f>[6]Ит.пр!H7</f>
        <v>Головко В.И., Кунакузин Е.А.</v>
      </c>
      <c r="I29" s="8"/>
      <c r="J29" s="16"/>
    </row>
    <row r="30" spans="1:10" ht="24.9" hidden="1" customHeight="1">
      <c r="A30" s="62"/>
      <c r="B30" s="33" t="s">
        <v>6</v>
      </c>
      <c r="C30" s="42" t="str">
        <f>[6]Ит.пр!C8</f>
        <v>СМИРНОВА Алена Евгеньевна</v>
      </c>
      <c r="D30" s="17" t="str">
        <f>[6]Ит.пр!D8</f>
        <v>09.10.01, КМС</v>
      </c>
      <c r="E30" s="17" t="str">
        <f>[6]Ит.пр!E8</f>
        <v>УФО</v>
      </c>
      <c r="F30" s="17" t="str">
        <f>[6]Ит.пр!F8</f>
        <v>ХМАО-Югра, Междуреченский</v>
      </c>
      <c r="G30" s="27">
        <f>[6]Ит.пр!G8</f>
        <v>0</v>
      </c>
      <c r="H30" s="20" t="str">
        <f>[6]Ит.пр!H8</f>
        <v>Соколов А.Н.</v>
      </c>
      <c r="I30" s="8"/>
      <c r="J30" s="16"/>
    </row>
    <row r="31" spans="1:10" ht="24.9" hidden="1" customHeight="1" thickBot="1">
      <c r="A31" s="63"/>
      <c r="B31" s="34" t="s">
        <v>6</v>
      </c>
      <c r="C31" s="43" t="str">
        <f>[6]Ит.пр!C9</f>
        <v>СЕЙТЕНОВА Алина Алексеевна</v>
      </c>
      <c r="D31" s="21" t="str">
        <f>[6]Ит.пр!D9</f>
        <v>13.06.01, 1сп</v>
      </c>
      <c r="E31" s="21" t="str">
        <f>[6]Ит.пр!E9</f>
        <v>УФО</v>
      </c>
      <c r="F31" s="21" t="str">
        <f>[6]Ит.пр!F9</f>
        <v>Курганская, Курган, СШОР№1</v>
      </c>
      <c r="G31" s="38">
        <f>[6]Ит.пр!G9</f>
        <v>0</v>
      </c>
      <c r="H31" s="22" t="str">
        <f>[6]Ит.пр!H9</f>
        <v>Распопов А.Н.</v>
      </c>
      <c r="I31" s="15"/>
    </row>
    <row r="32" spans="1:10" ht="24.9" customHeight="1">
      <c r="A32" s="61" t="s">
        <v>21</v>
      </c>
      <c r="B32" s="35" t="s">
        <v>4</v>
      </c>
      <c r="C32" s="41" t="str">
        <f>[7]Ит.пр!C6</f>
        <v>Халтурина Ксения Артемовна</v>
      </c>
      <c r="D32" s="18" t="str">
        <f>[7]Ит.пр!D6</f>
        <v>31.10.2000, МС</v>
      </c>
      <c r="E32" s="18" t="str">
        <f>[7]Ит.пр!E6</f>
        <v>УФО</v>
      </c>
      <c r="F32" s="18" t="str">
        <f>[7]Ит.пр!F6</f>
        <v>Свердловская, Екатеринбург, СШОР по самбо и дзюдо</v>
      </c>
      <c r="G32" s="40">
        <f>[7]Ит.пр!G6</f>
        <v>0</v>
      </c>
      <c r="H32" s="19" t="str">
        <f>[7]Ит.пр!H6</f>
        <v>Селянина О.В., Федосеев М.Е.</v>
      </c>
      <c r="I32" s="15"/>
      <c r="J32" s="16"/>
    </row>
    <row r="33" spans="1:10" ht="24.9" customHeight="1" thickBot="1">
      <c r="A33" s="62"/>
      <c r="B33" s="33" t="s">
        <v>5</v>
      </c>
      <c r="C33" s="42" t="str">
        <f>[7]Ит.пр!C7</f>
        <v>ГОРБОВА Анна Дмитриевна</v>
      </c>
      <c r="D33" s="17" t="str">
        <f>[7]Ит.пр!D7</f>
        <v>16.10.02, КМС</v>
      </c>
      <c r="E33" s="17" t="str">
        <f>[7]Ит.пр!E7</f>
        <v>УФО</v>
      </c>
      <c r="F33" s="17" t="str">
        <f>[7]Ит.пр!F7</f>
        <v>Курганская, Курган, ДЮСШ№4</v>
      </c>
      <c r="G33" s="27">
        <f>[7]Ит.пр!G7</f>
        <v>0</v>
      </c>
      <c r="H33" s="20" t="str">
        <f>[7]Ит.пр!H7</f>
        <v>Осипов В.Ю., Печерских В.И.</v>
      </c>
      <c r="I33" s="8"/>
      <c r="J33" s="16"/>
    </row>
    <row r="34" spans="1:10" ht="24.9" hidden="1" customHeight="1">
      <c r="A34" s="62"/>
      <c r="B34" s="33" t="s">
        <v>6</v>
      </c>
      <c r="C34" s="42" t="str">
        <f>[7]Ит.пр!C8</f>
        <v>ИСКАНДАРОВА Ксения Талиповна</v>
      </c>
      <c r="D34" s="17" t="str">
        <f>[7]Ит.пр!D8</f>
        <v>16.05.00, 1сп</v>
      </c>
      <c r="E34" s="17" t="str">
        <f>[7]Ит.пр!E8</f>
        <v>УФО</v>
      </c>
      <c r="F34" s="17" t="str">
        <f>[7]Ит.пр!F8</f>
        <v>Челябинская, Челябинск</v>
      </c>
      <c r="G34" s="27">
        <f>[7]Ит.пр!G8</f>
        <v>0</v>
      </c>
      <c r="H34" s="20" t="str">
        <f>[7]Ит.пр!H8</f>
        <v>Кадолин В.И.</v>
      </c>
      <c r="I34" s="8"/>
      <c r="J34" s="16"/>
    </row>
    <row r="35" spans="1:10" ht="23.1" hidden="1" customHeight="1" thickBot="1">
      <c r="A35" s="63"/>
      <c r="B35" s="34" t="s">
        <v>6</v>
      </c>
      <c r="C35" s="43" t="str">
        <f>[7]Ит.пр!C9</f>
        <v>СУТОРМИНА Анастасия Евгеньевна</v>
      </c>
      <c r="D35" s="21" t="str">
        <f>[7]Ит.пр!D9</f>
        <v>15.11.00, 2сп</v>
      </c>
      <c r="E35" s="21" t="str">
        <f>[7]Ит.пр!E9</f>
        <v>УФО</v>
      </c>
      <c r="F35" s="21" t="str">
        <f>[7]Ит.пр!F9</f>
        <v>Курганская, Курган, СШОР№1</v>
      </c>
      <c r="G35" s="21">
        <f>[7]Ит.пр!G9</f>
        <v>0</v>
      </c>
      <c r="H35" s="22" t="str">
        <f>[7]Ит.пр!H9</f>
        <v>Евтодеев В.Ф.</v>
      </c>
      <c r="I35" s="15"/>
    </row>
    <row r="36" spans="1:10" ht="24.9" customHeight="1">
      <c r="A36" s="61" t="s">
        <v>15</v>
      </c>
      <c r="B36" s="35" t="s">
        <v>4</v>
      </c>
      <c r="C36" s="41" t="s">
        <v>25</v>
      </c>
      <c r="D36" s="18" t="s">
        <v>26</v>
      </c>
      <c r="E36" s="18" t="s">
        <v>24</v>
      </c>
      <c r="F36" s="18" t="s">
        <v>27</v>
      </c>
      <c r="G36" s="40">
        <v>0</v>
      </c>
      <c r="H36" s="19" t="s">
        <v>28</v>
      </c>
      <c r="I36" s="15"/>
      <c r="J36" s="16"/>
    </row>
    <row r="37" spans="1:10" ht="24.9" customHeight="1" thickBot="1">
      <c r="A37" s="62"/>
      <c r="B37" s="33" t="s">
        <v>5</v>
      </c>
      <c r="C37" s="42" t="s">
        <v>29</v>
      </c>
      <c r="D37" s="17" t="s">
        <v>30</v>
      </c>
      <c r="E37" s="17" t="s">
        <v>24</v>
      </c>
      <c r="F37" s="17" t="s">
        <v>31</v>
      </c>
      <c r="G37" s="27">
        <v>0</v>
      </c>
      <c r="H37" s="20" t="s">
        <v>32</v>
      </c>
      <c r="I37" s="8"/>
      <c r="J37" s="16"/>
    </row>
    <row r="38" spans="1:10" ht="24.9" hidden="1" customHeight="1">
      <c r="A38" s="62"/>
      <c r="B38" s="33" t="s">
        <v>6</v>
      </c>
      <c r="C38" s="42" t="s">
        <v>33</v>
      </c>
      <c r="D38" s="17" t="s">
        <v>34</v>
      </c>
      <c r="E38" s="17" t="s">
        <v>24</v>
      </c>
      <c r="F38" s="17" t="s">
        <v>35</v>
      </c>
      <c r="G38" s="27">
        <v>0</v>
      </c>
      <c r="H38" s="20" t="s">
        <v>36</v>
      </c>
      <c r="I38" s="8"/>
      <c r="J38" s="16"/>
    </row>
    <row r="39" spans="1:10" ht="24.9" hidden="1" customHeight="1" thickBot="1">
      <c r="A39" s="63"/>
      <c r="B39" s="34" t="s">
        <v>6</v>
      </c>
      <c r="C39" s="43" t="s">
        <v>37</v>
      </c>
      <c r="D39" s="21" t="s">
        <v>38</v>
      </c>
      <c r="E39" s="21" t="s">
        <v>24</v>
      </c>
      <c r="F39" s="21" t="s">
        <v>35</v>
      </c>
      <c r="G39" s="38">
        <v>0</v>
      </c>
      <c r="H39" s="22" t="s">
        <v>36</v>
      </c>
      <c r="I39" s="15"/>
    </row>
    <row r="40" spans="1:10" ht="24.9" customHeight="1">
      <c r="A40" s="64" t="s">
        <v>22</v>
      </c>
      <c r="B40" s="52" t="s">
        <v>4</v>
      </c>
      <c r="C40" s="41" t="str">
        <f>[8]Ит.пр!C6</f>
        <v>ВДОВЕНКО Евгения Алексеевна</v>
      </c>
      <c r="D40" s="18" t="str">
        <f>[8]Ит.пр!D6</f>
        <v>07.04.00, КМС</v>
      </c>
      <c r="E40" s="18" t="str">
        <f>[8]Ит.пр!E6</f>
        <v>УФО</v>
      </c>
      <c r="F40" s="18" t="str">
        <f>[8]Ит.пр!F6</f>
        <v>Курганская, Курган, СШОР№1</v>
      </c>
      <c r="G40" s="40">
        <f>[8]Ит.пр!G6</f>
        <v>0</v>
      </c>
      <c r="H40" s="19" t="str">
        <f>[8]Ит.пр!H6</f>
        <v>Кинель С.В.</v>
      </c>
      <c r="I40" s="15"/>
      <c r="J40" s="16"/>
    </row>
    <row r="41" spans="1:10" ht="24.9" customHeight="1" thickBot="1">
      <c r="A41" s="62"/>
      <c r="B41" s="53" t="s">
        <v>5</v>
      </c>
      <c r="C41" s="43" t="str">
        <f>[8]Ит.пр!C7</f>
        <v>СЕРЕБРЯКОВА Ангелина Андреевна</v>
      </c>
      <c r="D41" s="21" t="str">
        <f>[8]Ит.пр!D7</f>
        <v>21.04.00, 1р</v>
      </c>
      <c r="E41" s="21" t="str">
        <f>[8]Ит.пр!E7</f>
        <v>УФО</v>
      </c>
      <c r="F41" s="21" t="str">
        <f>[8]Ит.пр!F7</f>
        <v>Челябинская, Челябинск</v>
      </c>
      <c r="G41" s="38">
        <f>[8]Ит.пр!G7</f>
        <v>0</v>
      </c>
      <c r="H41" s="22" t="str">
        <f>[8]Ит.пр!H7</f>
        <v>Кадолин В.И., Магданов Р.Н.</v>
      </c>
      <c r="I41" s="8"/>
      <c r="J41" s="16"/>
    </row>
    <row r="42" spans="1:10" ht="23.1" hidden="1" customHeight="1">
      <c r="A42" s="62"/>
      <c r="B42" s="32" t="s">
        <v>6</v>
      </c>
      <c r="C42" s="44" t="str">
        <f>[8]Ит.пр!C8</f>
        <v>ПЕТРОВА Полина Константиновна</v>
      </c>
      <c r="D42" s="50" t="str">
        <f>[8]Ит.пр!D8</f>
        <v>15.08.02, 2сп</v>
      </c>
      <c r="E42" s="50" t="str">
        <f>[8]Ит.пр!E8</f>
        <v>УФО</v>
      </c>
      <c r="F42" s="50" t="str">
        <f>[8]Ит.пр!F8</f>
        <v>Курганская, Курган, СШОР№2</v>
      </c>
      <c r="G42" s="50">
        <f>[8]Ит.пр!G8</f>
        <v>0</v>
      </c>
      <c r="H42" s="51" t="str">
        <f>[8]Ит.пр!H8</f>
        <v>Распопов А.Н.</v>
      </c>
      <c r="I42" s="8"/>
      <c r="J42" s="16"/>
    </row>
    <row r="43" spans="1:10" ht="23.1" hidden="1" customHeight="1" thickBot="1">
      <c r="A43" s="65"/>
      <c r="B43" s="34" t="s">
        <v>6</v>
      </c>
      <c r="C43" s="43" t="str">
        <f>[8]Ит.пр!C9</f>
        <v>Хисматуллина Ксения Алексеевна</v>
      </c>
      <c r="D43" s="21" t="str">
        <f>[8]Ит.пр!D9</f>
        <v>23.05.2000, 1сп</v>
      </c>
      <c r="E43" s="21" t="str">
        <f>[8]Ит.пр!E9</f>
        <v>УФО</v>
      </c>
      <c r="F43" s="21" t="str">
        <f>[8]Ит.пр!F9</f>
        <v>Свердловская, Екатеринбург, СШОР по самбо и дзюдо</v>
      </c>
      <c r="G43" s="21">
        <f>[8]Ит.пр!G9</f>
        <v>0</v>
      </c>
      <c r="H43" s="22" t="str">
        <f>[8]Ит.пр!H9</f>
        <v>Селянина О.В., Федосеев М.Е., Вуколов А.В.</v>
      </c>
      <c r="I43" s="15"/>
    </row>
    <row r="44" spans="1:10" ht="30" customHeight="1">
      <c r="A44" s="61" t="s">
        <v>23</v>
      </c>
      <c r="B44" s="52" t="s">
        <v>4</v>
      </c>
      <c r="C44" s="41" t="str">
        <f>[9]Ит.пр!C6</f>
        <v>Михеева Ольга Игоревна</v>
      </c>
      <c r="D44" s="23" t="str">
        <f>[9]Ит.пр!D6</f>
        <v>22.09.2002, 1сп</v>
      </c>
      <c r="E44" s="23" t="str">
        <f>[9]Ит.пр!E6</f>
        <v>УФО</v>
      </c>
      <c r="F44" s="23" t="str">
        <f>[9]Ит.пр!F6</f>
        <v>Свердловская, Екатеринбург, СШОР по самбо и дзюдо</v>
      </c>
      <c r="G44" s="54">
        <f>[9]Ит.пр!G6</f>
        <v>0</v>
      </c>
      <c r="H44" s="24" t="str">
        <f>[9]Ит.пр!H6</f>
        <v>Селянина О.В. Федосеев М.Е.</v>
      </c>
      <c r="I44" s="15"/>
      <c r="J44" s="16"/>
    </row>
    <row r="45" spans="1:10" ht="25.35" customHeight="1" thickBot="1">
      <c r="A45" s="62"/>
      <c r="B45" s="53" t="s">
        <v>5</v>
      </c>
      <c r="C45" s="43" t="str">
        <f>[9]Ит.пр!C7</f>
        <v>Копыльцова Александра Сергеевна</v>
      </c>
      <c r="D45" s="25" t="str">
        <f>[9]Ит.пр!D7</f>
        <v>20.01.2001, 1сп</v>
      </c>
      <c r="E45" s="25" t="str">
        <f>[9]Ит.пр!E7</f>
        <v>УФО</v>
      </c>
      <c r="F45" s="25" t="str">
        <f>[9]Ит.пр!F7</f>
        <v>Свердловская, Екатеринбург, СШОР по самбо и дзюдо</v>
      </c>
      <c r="G45" s="25">
        <f>[9]Ит.пр!G7</f>
        <v>0</v>
      </c>
      <c r="H45" s="26" t="str">
        <f>[9]Ит.пр!H7</f>
        <v>Федосеев М.Е.</v>
      </c>
      <c r="I45" s="8"/>
      <c r="J45" s="16"/>
    </row>
    <row r="46" spans="1:10" ht="29.4" hidden="1" customHeight="1">
      <c r="A46" s="62"/>
      <c r="B46" s="32" t="s">
        <v>6</v>
      </c>
      <c r="C46" s="30" t="str">
        <f>[9]Ит.пр!C8</f>
        <v>Кириченко Маргарита Евгеньевна</v>
      </c>
      <c r="D46" s="30" t="str">
        <f>[9]Ит.пр!D8</f>
        <v>04.07.2002, КМС</v>
      </c>
      <c r="E46" s="30" t="str">
        <f>[9]Ит.пр!E8</f>
        <v>УФО</v>
      </c>
      <c r="F46" s="30" t="str">
        <f>[9]Ит.пр!F8</f>
        <v>Свердловская, Екатеринбург, СШОР по самбо и дзюдо</v>
      </c>
      <c r="G46" s="30">
        <f>[9]Ит.пр!G8</f>
        <v>0</v>
      </c>
      <c r="H46" s="31" t="str">
        <f>[9]Ит.пр!H8</f>
        <v>Воронов В.В., Бородин О.Б.</v>
      </c>
      <c r="I46" s="8"/>
      <c r="J46" s="16"/>
    </row>
    <row r="47" spans="1:10" ht="23.1" hidden="1" customHeight="1" thickBot="1">
      <c r="A47" s="63"/>
      <c r="B47" s="34" t="s">
        <v>6</v>
      </c>
      <c r="C47" s="25" t="str">
        <f>[9]Ит.пр!C9</f>
        <v/>
      </c>
      <c r="D47" s="25" t="str">
        <f>[9]Ит.пр!D9</f>
        <v/>
      </c>
      <c r="E47" s="25" t="str">
        <f>[9]Ит.пр!E9</f>
        <v/>
      </c>
      <c r="F47" s="25" t="str">
        <f>[9]Ит.пр!F9</f>
        <v/>
      </c>
      <c r="G47" s="25" t="str">
        <f>[9]Ит.пр!G9</f>
        <v/>
      </c>
      <c r="H47" s="26" t="str">
        <f>[9]Ит.пр!H9</f>
        <v/>
      </c>
      <c r="I47" s="15"/>
    </row>
    <row r="48" spans="1:10" ht="14.1" customHeight="1">
      <c r="B48" s="7"/>
      <c r="C48" s="2"/>
      <c r="D48" s="3"/>
      <c r="E48" s="3"/>
      <c r="F48" s="4"/>
      <c r="G48" s="4"/>
      <c r="H48" s="2"/>
      <c r="I48" s="37">
        <v>0</v>
      </c>
      <c r="J48" s="36"/>
    </row>
    <row r="49" spans="1:10" ht="27.6" customHeight="1">
      <c r="A49" s="1"/>
      <c r="B49" s="10" t="str">
        <f>[10]реквизиты!$A$6</f>
        <v>Гл. судья, судья ВК</v>
      </c>
      <c r="C49" s="5"/>
      <c r="D49" s="5"/>
      <c r="E49" s="11"/>
      <c r="F49" s="10" t="s">
        <v>47</v>
      </c>
      <c r="G49" s="10"/>
      <c r="H49" s="5"/>
      <c r="I49" s="8"/>
      <c r="J49" s="36"/>
    </row>
    <row r="50" spans="1:10" ht="23.1" customHeight="1">
      <c r="A50" s="1"/>
      <c r="B50" s="10"/>
      <c r="C50" s="6"/>
      <c r="D50" s="6"/>
      <c r="E50" s="12"/>
      <c r="F50" t="str">
        <f>[10]реквизиты!$G$9</f>
        <v>/г.Рыбинск/</v>
      </c>
      <c r="G50" s="9"/>
      <c r="H50" s="6"/>
      <c r="I50" s="8"/>
      <c r="J50" s="36"/>
    </row>
    <row r="51" spans="1:10" ht="23.1" customHeight="1">
      <c r="A51" s="1"/>
      <c r="B51" s="10" t="str">
        <f>[10]реквизиты!$A$8</f>
        <v>Гл. секретарь, судья ВК</v>
      </c>
      <c r="C51" s="6"/>
      <c r="D51" s="6"/>
      <c r="E51" s="12"/>
      <c r="F51" s="10" t="str">
        <f>[10]реквизиты!$G$8</f>
        <v>А.Н. Шелепин</v>
      </c>
      <c r="G51" s="10"/>
      <c r="H51" s="5"/>
      <c r="I51" s="15"/>
      <c r="J51" s="1"/>
    </row>
    <row r="52" spans="1:10" ht="23.1" customHeight="1">
      <c r="C52" s="1"/>
      <c r="F52" t="str">
        <f>[10]реквизиты!$G$9</f>
        <v>/г.Рыбинск/</v>
      </c>
      <c r="H52" s="6"/>
      <c r="I52" s="15"/>
      <c r="J52" s="1"/>
    </row>
  </sheetData>
  <mergeCells count="28">
    <mergeCell ref="A1:I1"/>
    <mergeCell ref="A2:I2"/>
    <mergeCell ref="A3:I3"/>
    <mergeCell ref="A4:I4"/>
    <mergeCell ref="H6:H7"/>
    <mergeCell ref="I6:I7"/>
    <mergeCell ref="A5:I5"/>
    <mergeCell ref="G6:G7"/>
    <mergeCell ref="A16:A19"/>
    <mergeCell ref="A20:A23"/>
    <mergeCell ref="A12:A15"/>
    <mergeCell ref="B6:B7"/>
    <mergeCell ref="D6:D7"/>
    <mergeCell ref="C6:C7"/>
    <mergeCell ref="A8:A11"/>
    <mergeCell ref="A24:A27"/>
    <mergeCell ref="A44:A47"/>
    <mergeCell ref="A32:A35"/>
    <mergeCell ref="A36:A39"/>
    <mergeCell ref="A40:A43"/>
    <mergeCell ref="A28:A31"/>
    <mergeCell ref="J8:J9"/>
    <mergeCell ref="J10:J11"/>
    <mergeCell ref="F6:F7"/>
    <mergeCell ref="E6:E7"/>
    <mergeCell ref="A6:A7"/>
    <mergeCell ref="I8:I9"/>
    <mergeCell ref="I10:I11"/>
  </mergeCells>
  <phoneticPr fontId="0" type="noConversion"/>
  <printOptions horizontalCentered="1"/>
  <pageMargins left="0" right="0" top="0.15748031496062992" bottom="0.11811023622047245" header="0.6692913385826772" footer="0.59055118110236227"/>
  <pageSetup paperSize="9" scale="93" pageOrder="overThenDown" orientation="portrait" copies="2" r:id="rId1"/>
  <headerFooter alignWithMargins="0"/>
  <colBreaks count="2" manualBreakCount="2">
    <brk id="13" max="1048575" man="1"/>
    <brk id="14" max="1048575" man="1"/>
  </colBreaks>
  <ignoredErrors>
    <ignoredError sqref="B8:B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призеры</vt:lpstr>
      <vt:lpstr>призеры!Область_печати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xiaomi</cp:lastModifiedBy>
  <cp:lastPrinted>2019-12-15T12:38:40Z</cp:lastPrinted>
  <dcterms:created xsi:type="dcterms:W3CDTF">1996-10-08T23:32:33Z</dcterms:created>
  <dcterms:modified xsi:type="dcterms:W3CDTF">2019-12-15T19:40:21Z</dcterms:modified>
</cp:coreProperties>
</file>