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28042EFF-7564-4B0C-9BB6-D2E9E324B71C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отбор 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'отбор на россию'!$A$1:$I$52</definedName>
    <definedName name="_xlnm.Print_Area" localSheetId="5">призеры!$A$1:$I$52</definedName>
    <definedName name="_xlnm.Print_Area" localSheetId="2">ФИН!$A$1:$I$47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23" l="1"/>
  <c r="F51" i="23"/>
  <c r="F50" i="23"/>
  <c r="B51" i="23"/>
  <c r="B49" i="23"/>
  <c r="F52" i="3"/>
  <c r="F51" i="3"/>
  <c r="F50" i="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H38" i="18" s="1"/>
  <c r="G45" i="3"/>
  <c r="G38" i="18" s="1"/>
  <c r="F45" i="3"/>
  <c r="E45" i="3"/>
  <c r="D45" i="3"/>
  <c r="C45" i="3"/>
  <c r="C38" i="18" s="1"/>
  <c r="H44" i="3"/>
  <c r="G44" i="3"/>
  <c r="F44" i="3"/>
  <c r="F37" i="18" s="1"/>
  <c r="E44" i="3"/>
  <c r="E37" i="18" s="1"/>
  <c r="D44" i="3"/>
  <c r="C44" i="3"/>
  <c r="H43" i="23"/>
  <c r="G43" i="23"/>
  <c r="F43" i="23"/>
  <c r="E43" i="23"/>
  <c r="D43" i="23"/>
  <c r="C43" i="23"/>
  <c r="H42" i="23"/>
  <c r="G42" i="23"/>
  <c r="F42" i="23"/>
  <c r="E42" i="23"/>
  <c r="D42" i="23"/>
  <c r="C42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43" i="3"/>
  <c r="G43" i="3"/>
  <c r="F43" i="3"/>
  <c r="E43" i="3"/>
  <c r="D43" i="3"/>
  <c r="C43" i="3"/>
  <c r="C21" i="17" s="1"/>
  <c r="H42" i="3"/>
  <c r="G42" i="3"/>
  <c r="F42" i="3"/>
  <c r="E42" i="3"/>
  <c r="E20" i="17" s="1"/>
  <c r="D42" i="3"/>
  <c r="C42" i="3"/>
  <c r="H41" i="3"/>
  <c r="H19" i="17" s="1"/>
  <c r="G41" i="3"/>
  <c r="G35" i="18" s="1"/>
  <c r="F41" i="3"/>
  <c r="E41" i="3"/>
  <c r="D41" i="3"/>
  <c r="C41" i="3"/>
  <c r="C19" i="17" s="1"/>
  <c r="H40" i="3"/>
  <c r="G40" i="3"/>
  <c r="F40" i="3"/>
  <c r="F34" i="18" s="1"/>
  <c r="E40" i="3"/>
  <c r="E34" i="18" s="1"/>
  <c r="D40" i="3"/>
  <c r="C40" i="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39" i="3"/>
  <c r="G39" i="3"/>
  <c r="F39" i="3"/>
  <c r="E39" i="3"/>
  <c r="D39" i="3"/>
  <c r="D16" i="17" s="1"/>
  <c r="C39" i="3"/>
  <c r="H38" i="3"/>
  <c r="G38" i="3"/>
  <c r="F38" i="3"/>
  <c r="E38" i="3"/>
  <c r="E15" i="17" s="1"/>
  <c r="D38" i="3"/>
  <c r="C38" i="3"/>
  <c r="H37" i="3"/>
  <c r="H14" i="17" s="1"/>
  <c r="G37" i="3"/>
  <c r="G32" i="18" s="1"/>
  <c r="F37" i="3"/>
  <c r="E37" i="3"/>
  <c r="D37" i="3"/>
  <c r="C37" i="3"/>
  <c r="C14" i="17" s="1"/>
  <c r="H36" i="3"/>
  <c r="G36" i="3"/>
  <c r="F36" i="3"/>
  <c r="F31" i="18" s="1"/>
  <c r="E36" i="3"/>
  <c r="E31" i="18" s="1"/>
  <c r="D36" i="3"/>
  <c r="C36" i="3"/>
  <c r="H35" i="23"/>
  <c r="G35" i="23"/>
  <c r="F35" i="23"/>
  <c r="E35" i="23"/>
  <c r="D35" i="23"/>
  <c r="C35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5" i="3"/>
  <c r="G35" i="3"/>
  <c r="F35" i="3"/>
  <c r="E35" i="3"/>
  <c r="D35" i="3"/>
  <c r="C35" i="3"/>
  <c r="C11" i="17" s="1"/>
  <c r="H34" i="3"/>
  <c r="G34" i="3"/>
  <c r="F34" i="3"/>
  <c r="E34" i="3"/>
  <c r="E10" i="17" s="1"/>
  <c r="D34" i="3"/>
  <c r="C34" i="3"/>
  <c r="H33" i="3"/>
  <c r="H9" i="17" s="1"/>
  <c r="G33" i="3"/>
  <c r="G29" i="18" s="1"/>
  <c r="F33" i="3"/>
  <c r="E33" i="3"/>
  <c r="D33" i="3"/>
  <c r="C33" i="3"/>
  <c r="C9" i="17" s="1"/>
  <c r="H32" i="3"/>
  <c r="G32" i="3"/>
  <c r="F32" i="3"/>
  <c r="F8" i="17" s="1"/>
  <c r="E32" i="3"/>
  <c r="E28" i="18" s="1"/>
  <c r="D32" i="3"/>
  <c r="C32" i="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8" i="23"/>
  <c r="G28" i="23"/>
  <c r="F28" i="23"/>
  <c r="E28" i="23"/>
  <c r="D28" i="23"/>
  <c r="C28" i="23"/>
  <c r="H31" i="3"/>
  <c r="G31" i="3"/>
  <c r="F31" i="3"/>
  <c r="E31" i="3"/>
  <c r="D31" i="3"/>
  <c r="D46" i="16" s="1"/>
  <c r="C31" i="3"/>
  <c r="C46" i="16" s="1"/>
  <c r="H30" i="3"/>
  <c r="G30" i="3"/>
  <c r="F30" i="3"/>
  <c r="E30" i="3"/>
  <c r="E45" i="16" s="1"/>
  <c r="D30" i="3"/>
  <c r="C30" i="3"/>
  <c r="H29" i="3"/>
  <c r="H44" i="16" s="1"/>
  <c r="G29" i="3"/>
  <c r="G26" i="18" s="1"/>
  <c r="F29" i="3"/>
  <c r="E29" i="3"/>
  <c r="D29" i="3"/>
  <c r="C29" i="3"/>
  <c r="C26" i="18" s="1"/>
  <c r="H28" i="3"/>
  <c r="G28" i="3"/>
  <c r="F28" i="3"/>
  <c r="F43" i="16" s="1"/>
  <c r="E28" i="3"/>
  <c r="E43" i="16" s="1"/>
  <c r="D28" i="3"/>
  <c r="C28" i="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7" i="3"/>
  <c r="G27" i="3"/>
  <c r="F27" i="3"/>
  <c r="E27" i="3"/>
  <c r="D27" i="3"/>
  <c r="C27" i="3"/>
  <c r="C39" i="16" s="1"/>
  <c r="H26" i="3"/>
  <c r="G26" i="3"/>
  <c r="F26" i="3"/>
  <c r="E26" i="3"/>
  <c r="E38" i="16" s="1"/>
  <c r="D26" i="3"/>
  <c r="C26" i="3"/>
  <c r="H25" i="3"/>
  <c r="H37" i="16" s="1"/>
  <c r="G25" i="3"/>
  <c r="G23" i="18" s="1"/>
  <c r="F25" i="3"/>
  <c r="E25" i="3"/>
  <c r="D25" i="3"/>
  <c r="C25" i="3"/>
  <c r="C23" i="18" s="1"/>
  <c r="H24" i="3"/>
  <c r="G24" i="3"/>
  <c r="F24" i="3"/>
  <c r="F36" i="16" s="1"/>
  <c r="E24" i="3"/>
  <c r="E36" i="16" s="1"/>
  <c r="D24" i="3"/>
  <c r="C24" i="3"/>
  <c r="H23" i="23"/>
  <c r="G23" i="23"/>
  <c r="F23" i="23"/>
  <c r="E23" i="23"/>
  <c r="D23" i="23"/>
  <c r="C23" i="23"/>
  <c r="H22" i="23"/>
  <c r="G22" i="23"/>
  <c r="F22" i="23"/>
  <c r="E22" i="23"/>
  <c r="D22" i="23"/>
  <c r="C22" i="23"/>
  <c r="H21" i="23"/>
  <c r="G21" i="23"/>
  <c r="F21" i="23"/>
  <c r="E21" i="23"/>
  <c r="D21" i="23"/>
  <c r="C21" i="23"/>
  <c r="H20" i="23"/>
  <c r="G20" i="23"/>
  <c r="F20" i="23"/>
  <c r="E20" i="23"/>
  <c r="D20" i="23"/>
  <c r="C20" i="23"/>
  <c r="H23" i="3"/>
  <c r="G23" i="3"/>
  <c r="F23" i="3"/>
  <c r="E23" i="3"/>
  <c r="D23" i="3"/>
  <c r="D34" i="16" s="1"/>
  <c r="C23" i="3"/>
  <c r="H22" i="3"/>
  <c r="G22" i="3"/>
  <c r="F22" i="3"/>
  <c r="E22" i="3"/>
  <c r="E33" i="16" s="1"/>
  <c r="D22" i="3"/>
  <c r="C22" i="3"/>
  <c r="H21" i="3"/>
  <c r="H20" i="18" s="1"/>
  <c r="G21" i="3"/>
  <c r="G20" i="18" s="1"/>
  <c r="F21" i="3"/>
  <c r="E21" i="3"/>
  <c r="D21" i="3"/>
  <c r="D20" i="18" s="1"/>
  <c r="C21" i="3"/>
  <c r="C20" i="18" s="1"/>
  <c r="H20" i="3"/>
  <c r="G20" i="3"/>
  <c r="F20" i="3"/>
  <c r="F19" i="18" s="1"/>
  <c r="E20" i="3"/>
  <c r="E31" i="16" s="1"/>
  <c r="D20" i="3"/>
  <c r="C20" i="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9" i="3"/>
  <c r="G19" i="3"/>
  <c r="F19" i="3"/>
  <c r="E19" i="3"/>
  <c r="D19" i="3"/>
  <c r="C19" i="3"/>
  <c r="C29" i="16" s="1"/>
  <c r="H18" i="3"/>
  <c r="G18" i="3"/>
  <c r="F18" i="3"/>
  <c r="E18" i="3"/>
  <c r="D18" i="3"/>
  <c r="C18" i="3"/>
  <c r="H17" i="3"/>
  <c r="H17" i="18" s="1"/>
  <c r="G17" i="3"/>
  <c r="G17" i="18" s="1"/>
  <c r="F17" i="3"/>
  <c r="F17" i="18" s="1"/>
  <c r="E17" i="3"/>
  <c r="D17" i="3"/>
  <c r="C17" i="3"/>
  <c r="C17" i="18" s="1"/>
  <c r="H16" i="3"/>
  <c r="G16" i="3"/>
  <c r="F16" i="3"/>
  <c r="F26" i="16" s="1"/>
  <c r="E16" i="3"/>
  <c r="E26" i="16" s="1"/>
  <c r="D16" i="3"/>
  <c r="D16" i="18" s="1"/>
  <c r="C16" i="3"/>
  <c r="H15" i="23"/>
  <c r="G15" i="23"/>
  <c r="F15" i="23"/>
  <c r="E15" i="23"/>
  <c r="D15" i="23"/>
  <c r="C15" i="23"/>
  <c r="H14" i="23"/>
  <c r="G14" i="23"/>
  <c r="F14" i="23"/>
  <c r="E14" i="23"/>
  <c r="D14" i="23"/>
  <c r="C14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5" i="3"/>
  <c r="G15" i="3"/>
  <c r="F15" i="3"/>
  <c r="E15" i="3"/>
  <c r="D15" i="3"/>
  <c r="C15" i="3"/>
  <c r="C24" i="16" s="1"/>
  <c r="H14" i="3"/>
  <c r="G14" i="3"/>
  <c r="F14" i="3"/>
  <c r="E14" i="3"/>
  <c r="D14" i="3"/>
  <c r="C14" i="3"/>
  <c r="H13" i="3"/>
  <c r="H14" i="18" s="1"/>
  <c r="G13" i="3"/>
  <c r="G14" i="18" s="1"/>
  <c r="F13" i="3"/>
  <c r="F14" i="18" s="1"/>
  <c r="E13" i="3"/>
  <c r="D13" i="3"/>
  <c r="D14" i="18" s="1"/>
  <c r="C13" i="3"/>
  <c r="C14" i="18" s="1"/>
  <c r="H12" i="3"/>
  <c r="G12" i="3"/>
  <c r="F12" i="3"/>
  <c r="F21" i="16" s="1"/>
  <c r="E12" i="3"/>
  <c r="E21" i="16" s="1"/>
  <c r="D12" i="3"/>
  <c r="D13" i="18" s="1"/>
  <c r="C12" i="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H11" i="3"/>
  <c r="H11" i="16" s="1"/>
  <c r="G11" i="3"/>
  <c r="F11" i="3"/>
  <c r="E11" i="3"/>
  <c r="D11" i="3"/>
  <c r="D11" i="16" s="1"/>
  <c r="C11" i="3"/>
  <c r="C11" i="16" s="1"/>
  <c r="H10" i="3"/>
  <c r="G10" i="3"/>
  <c r="F10" i="3"/>
  <c r="E10" i="3"/>
  <c r="E10" i="16" s="1"/>
  <c r="D10" i="3"/>
  <c r="C10" i="3"/>
  <c r="H9" i="3"/>
  <c r="H10" i="18" s="1"/>
  <c r="G9" i="3"/>
  <c r="G10" i="18" s="1"/>
  <c r="F9" i="3"/>
  <c r="F10" i="18" s="1"/>
  <c r="E9" i="3"/>
  <c r="D9" i="3"/>
  <c r="C9" i="3"/>
  <c r="C10" i="18" s="1"/>
  <c r="H8" i="3"/>
  <c r="G8" i="3"/>
  <c r="F8" i="3"/>
  <c r="F8" i="16" s="1"/>
  <c r="E8" i="3"/>
  <c r="E8" i="18" s="1"/>
  <c r="D8" i="3"/>
  <c r="C8" i="3"/>
  <c r="F49" i="23"/>
  <c r="A4" i="23"/>
  <c r="A3" i="23"/>
  <c r="A8" i="18"/>
  <c r="D38" i="18"/>
  <c r="E38" i="18"/>
  <c r="F38" i="18"/>
  <c r="D37" i="18"/>
  <c r="G37" i="18"/>
  <c r="H37" i="18"/>
  <c r="C37" i="18"/>
  <c r="D35" i="18"/>
  <c r="E35" i="18"/>
  <c r="F35" i="18"/>
  <c r="D34" i="18"/>
  <c r="G34" i="18"/>
  <c r="H34" i="18"/>
  <c r="C34" i="18"/>
  <c r="D32" i="18"/>
  <c r="E32" i="18"/>
  <c r="F32" i="18"/>
  <c r="D31" i="18"/>
  <c r="G31" i="18"/>
  <c r="H31" i="18"/>
  <c r="C31" i="18"/>
  <c r="D29" i="18"/>
  <c r="E29" i="18"/>
  <c r="F29" i="18"/>
  <c r="D28" i="18"/>
  <c r="F28" i="18"/>
  <c r="G28" i="18"/>
  <c r="H28" i="18"/>
  <c r="C28" i="18"/>
  <c r="G22" i="18"/>
  <c r="D26" i="18"/>
  <c r="E26" i="18"/>
  <c r="F26" i="18"/>
  <c r="H26" i="18"/>
  <c r="D25" i="18"/>
  <c r="G25" i="18"/>
  <c r="H25" i="18"/>
  <c r="C25" i="18"/>
  <c r="E20" i="18"/>
  <c r="F20" i="18"/>
  <c r="D19" i="18"/>
  <c r="G19" i="18"/>
  <c r="H19" i="18"/>
  <c r="C19" i="18"/>
  <c r="D17" i="18"/>
  <c r="E17" i="18"/>
  <c r="G16" i="18"/>
  <c r="H16" i="18"/>
  <c r="C16" i="18"/>
  <c r="E14" i="18"/>
  <c r="F13" i="18"/>
  <c r="G13" i="18"/>
  <c r="H13" i="18"/>
  <c r="D10" i="18"/>
  <c r="E10" i="18"/>
  <c r="C13" i="18"/>
  <c r="D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D19" i="17"/>
  <c r="E19" i="17"/>
  <c r="F19" i="17"/>
  <c r="C20" i="17"/>
  <c r="D20" i="17"/>
  <c r="F20" i="17"/>
  <c r="H20" i="17"/>
  <c r="D21" i="17"/>
  <c r="E21" i="17"/>
  <c r="F21" i="17"/>
  <c r="H21" i="17"/>
  <c r="D18" i="17"/>
  <c r="H18" i="17"/>
  <c r="C18" i="17"/>
  <c r="D14" i="17"/>
  <c r="E14" i="17"/>
  <c r="F14" i="17"/>
  <c r="C15" i="17"/>
  <c r="D15" i="17"/>
  <c r="F15" i="17"/>
  <c r="H15" i="17"/>
  <c r="C16" i="17"/>
  <c r="E16" i="17"/>
  <c r="F16" i="17"/>
  <c r="H16" i="17"/>
  <c r="D13" i="17"/>
  <c r="H13" i="17"/>
  <c r="C13" i="17"/>
  <c r="D23" i="18"/>
  <c r="E23" i="18"/>
  <c r="F23" i="18"/>
  <c r="D22" i="18"/>
  <c r="F22" i="18"/>
  <c r="H22" i="18"/>
  <c r="C22" i="18"/>
  <c r="C9" i="16"/>
  <c r="D9" i="16"/>
  <c r="E9" i="16"/>
  <c r="F9" i="16"/>
  <c r="C10" i="16"/>
  <c r="D10" i="16"/>
  <c r="F10" i="16"/>
  <c r="H10" i="16"/>
  <c r="E11" i="16"/>
  <c r="F11" i="16"/>
  <c r="D8" i="16"/>
  <c r="E8" i="16"/>
  <c r="H8" i="16"/>
  <c r="C8" i="16"/>
  <c r="A8" i="16"/>
  <c r="A8" i="17"/>
  <c r="D9" i="17"/>
  <c r="E9" i="17"/>
  <c r="F9" i="17"/>
  <c r="C10" i="17"/>
  <c r="D10" i="17"/>
  <c r="F10" i="17"/>
  <c r="H10" i="17"/>
  <c r="D11" i="17"/>
  <c r="E11" i="17"/>
  <c r="F11" i="17"/>
  <c r="H11" i="17"/>
  <c r="D8" i="17"/>
  <c r="H8" i="17"/>
  <c r="C8" i="17"/>
  <c r="D37" i="16"/>
  <c r="E37" i="16"/>
  <c r="F37" i="16"/>
  <c r="C38" i="16"/>
  <c r="D38" i="16"/>
  <c r="F38" i="16"/>
  <c r="H38" i="16"/>
  <c r="D39" i="16"/>
  <c r="E39" i="16"/>
  <c r="F39" i="16"/>
  <c r="H39" i="16"/>
  <c r="D36" i="16"/>
  <c r="H36" i="16"/>
  <c r="C36" i="16"/>
  <c r="D32" i="16"/>
  <c r="E32" i="16"/>
  <c r="F32" i="16"/>
  <c r="C33" i="16"/>
  <c r="D33" i="16"/>
  <c r="F33" i="16"/>
  <c r="H33" i="16"/>
  <c r="C34" i="16"/>
  <c r="E34" i="16"/>
  <c r="F34" i="16"/>
  <c r="H34" i="16"/>
  <c r="D31" i="16"/>
  <c r="H31" i="16"/>
  <c r="C31" i="16"/>
  <c r="F49" i="3"/>
  <c r="A4" i="3"/>
  <c r="A3" i="3"/>
  <c r="H29" i="16"/>
  <c r="F29" i="16"/>
  <c r="E29" i="16"/>
  <c r="D29" i="16"/>
  <c r="H28" i="16"/>
  <c r="F28" i="16"/>
  <c r="E28" i="16"/>
  <c r="D28" i="16"/>
  <c r="C28" i="16"/>
  <c r="F27" i="16"/>
  <c r="E27" i="16"/>
  <c r="D27" i="16"/>
  <c r="H26" i="16"/>
  <c r="D26" i="16"/>
  <c r="C26" i="16"/>
  <c r="H24" i="16"/>
  <c r="F24" i="16"/>
  <c r="E24" i="16"/>
  <c r="D24" i="16"/>
  <c r="H23" i="16"/>
  <c r="F23" i="16"/>
  <c r="E23" i="16"/>
  <c r="D23" i="16"/>
  <c r="C23" i="16"/>
  <c r="F22" i="16"/>
  <c r="E22" i="16"/>
  <c r="D22" i="16"/>
  <c r="H21" i="16"/>
  <c r="D21" i="16"/>
  <c r="C21" i="16"/>
  <c r="A13" i="17"/>
  <c r="A18" i="17"/>
  <c r="A23" i="17"/>
  <c r="A50" i="16"/>
  <c r="A43" i="16"/>
  <c r="A36" i="16"/>
  <c r="A31" i="16"/>
  <c r="A26" i="16"/>
  <c r="A21" i="16"/>
  <c r="C14" i="16"/>
  <c r="D14" i="16"/>
  <c r="E14" i="16"/>
  <c r="F14" i="16"/>
  <c r="H14" i="16"/>
  <c r="H12" i="16"/>
  <c r="C12" i="16"/>
  <c r="E12" i="16"/>
  <c r="D12" i="16"/>
  <c r="F12" i="16"/>
  <c r="E46" i="16"/>
  <c r="H46" i="16"/>
  <c r="D44" i="16"/>
  <c r="H43" i="16"/>
  <c r="D45" i="16"/>
  <c r="C43" i="16"/>
  <c r="E44" i="16"/>
  <c r="C45" i="16"/>
  <c r="D43" i="16"/>
  <c r="H45" i="16"/>
  <c r="F46" i="16"/>
  <c r="F45" i="16"/>
  <c r="F44" i="16"/>
  <c r="E13" i="18" l="1"/>
  <c r="H22" i="16"/>
  <c r="F31" i="16"/>
  <c r="H9" i="16"/>
  <c r="E22" i="18"/>
  <c r="F13" i="17"/>
  <c r="F16" i="18"/>
  <c r="H27" i="16"/>
  <c r="F18" i="17"/>
  <c r="E16" i="18"/>
  <c r="H29" i="18"/>
  <c r="H23" i="18"/>
  <c r="H32" i="18"/>
  <c r="H32" i="16"/>
  <c r="E19" i="18"/>
  <c r="H35" i="18"/>
  <c r="F8" i="18"/>
  <c r="F25" i="18"/>
  <c r="E25" i="18"/>
  <c r="C22" i="16"/>
  <c r="C29" i="18"/>
  <c r="C32" i="18"/>
  <c r="C35" i="18"/>
  <c r="C32" i="16"/>
  <c r="C37" i="16"/>
  <c r="E8" i="17"/>
  <c r="E13" i="17"/>
  <c r="E18" i="17"/>
  <c r="C27" i="16"/>
  <c r="C44" i="16"/>
</calcChain>
</file>

<file path=xl/sharedStrings.xml><?xml version="1.0" encoding="utf-8"?>
<sst xmlns="http://schemas.openxmlformats.org/spreadsheetml/2006/main" count="610" uniqueCount="173">
  <si>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</si>
  <si>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</si>
  <si>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</si>
  <si>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</si>
  <si>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</si>
  <si>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</si>
  <si>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</si>
  <si>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</si>
  <si>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</si>
  <si>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</si>
  <si>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</si>
  <si>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</si>
  <si>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</si>
  <si>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</si>
  <si>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</si>
  <si>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</si>
  <si>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</si>
  <si>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</si>
  <si>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</si>
  <si>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</si>
  <si>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</si>
  <si>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</si>
  <si>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</si>
  <si>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</si>
  <si>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</si>
  <si>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</si>
  <si>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</si>
  <si>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</si>
  <si>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</si>
  <si>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</si>
  <si>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</si>
  <si>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</si>
  <si>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</si>
  <si>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</si>
  <si>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</si>
  <si>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</si>
  <si>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</si>
  <si>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</si>
  <si>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</si>
  <si>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</si>
  <si>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</si>
  <si>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</si>
  <si>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</si>
  <si>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</si>
  <si>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</si>
  <si>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</si>
  <si>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</si>
  <si>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</si>
  <si>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</si>
  <si>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</si>
  <si>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</si>
  <si>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</si>
  <si>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</si>
  <si>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</si>
  <si>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</si>
  <si>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</si>
  <si>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</si>
  <si>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</si>
  <si>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</si>
  <si>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</si>
  <si>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</si>
  <si>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</si>
  <si>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</si>
  <si>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</si>
  <si>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</si>
  <si>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</si>
  <si>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</si>
  <si>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</si>
  <si>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</si>
  <si>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</si>
  <si>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</si>
  <si>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</si>
  <si>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</si>
  <si>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</si>
  <si>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</si>
  <si>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</si>
  <si>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</si>
  <si>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</si>
  <si>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</si>
  <si>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</si>
  <si>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</si>
  <si>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</si>
  <si>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</si>
  <si>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</si>
  <si>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</si>
  <si>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</si>
  <si>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</si>
  <si>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</si>
  <si>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</si>
  <si>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</si>
  <si>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</si>
  <si>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</si>
  <si>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</si>
  <si>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</si>
  <si>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</si>
  <si>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</si>
  <si>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</si>
  <si>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</si>
  <si>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</si>
  <si>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</si>
  <si>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</si>
  <si>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</si>
  <si>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</si>
  <si>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</si>
  <si>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</si>
  <si>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</si>
  <si>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</si>
  <si>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</si>
  <si>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</si>
  <si>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</si>
  <si>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</si>
  <si>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</si>
  <si>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</si>
  <si>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</si>
  <si>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</si>
  <si>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</si>
  <si>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</si>
  <si>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</si>
  <si>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</si>
  <si>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</si>
  <si>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</si>
  <si>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</si>
  <si>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</si>
  <si>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</si>
  <si>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</si>
  <si>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</si>
  <si>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</si>
  <si>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</si>
  <si>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</si>
  <si>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</si>
  <si>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</si>
  <si>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</si>
  <si>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</si>
  <si>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</si>
  <si>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</si>
  <si>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</si>
  <si>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</si>
  <si>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</si>
  <si>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</si>
  <si>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</si>
  <si>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</si>
  <si>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</si>
  <si>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</si>
  <si>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</si>
  <si>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</si>
  <si>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</si>
  <si>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40 кг</t>
  </si>
  <si>
    <t>44 кг</t>
  </si>
  <si>
    <t>48 кг</t>
  </si>
  <si>
    <t>52 кг</t>
  </si>
  <si>
    <t>56 кг</t>
  </si>
  <si>
    <t>65 кг</t>
  </si>
  <si>
    <t>70 кг</t>
  </si>
  <si>
    <t>75кг</t>
  </si>
  <si>
    <t>75+ кг</t>
  </si>
  <si>
    <t>СПИСОК ПРИЗЕРОВ ДЕВУШЕК</t>
  </si>
  <si>
    <t>СПИСОК ПОБЕДИТЕЛЕЙ И ПРИЗЕРОВ ДЕВУШЕК, 
ОТОБРАВШИХСЯ НА ПЕРВЕНСТВО РОССИИ</t>
  </si>
  <si>
    <t>МИХЕЕВА Ольга Игоревна</t>
  </si>
  <si>
    <t>22.09.2002, 1сп</t>
  </si>
  <si>
    <t>УФО</t>
  </si>
  <si>
    <t>Свердловская, Екатеренбург, СК Родина</t>
  </si>
  <si>
    <t>Селянина ОВ, Федосеев МЕ</t>
  </si>
  <si>
    <t>КИРИЧЕНКО Маргарита Евгеньевна</t>
  </si>
  <si>
    <t>04.07.2002, КМС</t>
  </si>
  <si>
    <t>Воронов ВВ, Бородин ОБ</t>
  </si>
  <si>
    <t>ГЕРАСИМОВА Виктория Анатольевна</t>
  </si>
  <si>
    <t>17.01.2004, 1сп</t>
  </si>
  <si>
    <t>Курганская,</t>
  </si>
  <si>
    <t>Евтодеев ВФ</t>
  </si>
  <si>
    <t>ШЕПИЛОВА Милена Вадимовна</t>
  </si>
  <si>
    <t>01.07.2003, 1сп</t>
  </si>
  <si>
    <t>ХМАО-Югра, Нижневартовск,</t>
  </si>
  <si>
    <t>Калачей 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</si>
</sst>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5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94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49" fontId="3" fillId="5" borderId="25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49" fontId="3" fillId="5" borderId="26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15" fillId="0" borderId="0" xfId="0" applyFont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textRotation="90"/>
    </xf>
    <xf numFmtId="0" fontId="20" fillId="2" borderId="35" xfId="0" applyFont="1" applyFill="1" applyBorder="1" applyAlignment="1">
      <alignment horizontal="center" vertical="center" textRotation="90"/>
    </xf>
    <xf numFmtId="0" fontId="20" fillId="2" borderId="36" xfId="0" applyFont="1" applyFill="1" applyBorder="1" applyAlignment="1">
      <alignment horizontal="center" vertical="center" textRotation="90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4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4" name="Picture 2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942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9316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&#1056;&#1077;&#1075;&#1080;&#1089;&#1090;&#1088;&#1072;&#1094;&#1080;&#1103;%20&#1076;&#1077;&#107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7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75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4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4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5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5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6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6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076;&#1077;&#1074;&#1091;&#1096;&#1082;&#1080;/7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ндатка девуш"/>
      <sheetName val="Инструкция"/>
      <sheetName val="реквизиты"/>
      <sheetName val="регистрация"/>
      <sheetName val="Лист3"/>
    </sheetNames>
    <sheetDataSet>
      <sheetData sheetId="0"/>
      <sheetData sheetId="1"/>
      <sheetData sheetId="2">
        <row r="2">
          <cell r="A2" t="str">
            <v>Первенство Уральского федерального округа по самбо среди юношей и девушек 17-18 лет (сезон 2019-2020г.г.).</v>
          </cell>
        </row>
        <row r="3">
          <cell r="A3" t="str">
            <v>12-14 декабря 2019г.</v>
          </cell>
        </row>
        <row r="6">
          <cell r="A6" t="str">
            <v>Гл. судья, судья ВК</v>
          </cell>
          <cell r="G6" t="str">
            <v>А.С.Тимошин</v>
          </cell>
        </row>
        <row r="7">
          <cell r="G7" t="str">
            <v>/г.Рыбинск/</v>
          </cell>
        </row>
        <row r="8">
          <cell r="A8" t="str">
            <v>Гл. секретарь, судья ВК</v>
          </cell>
          <cell r="G8" t="str">
            <v>А.Н Шелепин</v>
          </cell>
        </row>
        <row r="9">
          <cell r="G9" t="str">
            <v>/г.Рыбинск/</v>
          </cell>
        </row>
      </sheetData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РЕЧКАЛОВА Дарья Андреевна</v>
          </cell>
          <cell r="D6" t="str">
            <v>19.06.2003, КМС</v>
          </cell>
          <cell r="E6" t="str">
            <v>УФО</v>
          </cell>
          <cell r="F6" t="str">
            <v>Свердловская, Екатеренбург, СК Родина</v>
          </cell>
          <cell r="G6">
            <v>0</v>
          </cell>
          <cell r="H6" t="str">
            <v>Воронов ВВ, Дымшаков МИ</v>
          </cell>
        </row>
        <row r="7">
          <cell r="C7" t="str">
            <v>БОРДОЧЕНКО Мария Александровна</v>
          </cell>
          <cell r="D7" t="str">
            <v>09.07.03, 3сп</v>
          </cell>
          <cell r="E7" t="str">
            <v>УФО</v>
          </cell>
          <cell r="F7" t="str">
            <v>ХМАО-Югра, г.Ханты-Мансийск</v>
          </cell>
          <cell r="G7">
            <v>0</v>
          </cell>
          <cell r="H7" t="str">
            <v>Феоктистов Ю.Н., Магеррамов Н.О.</v>
          </cell>
        </row>
        <row r="8">
          <cell r="C8" t="str">
            <v>ТИМОШЕНКО Анастасия Станиславовна</v>
          </cell>
          <cell r="D8" t="str">
            <v>26.07.02, 3сп</v>
          </cell>
          <cell r="E8" t="str">
            <v>УФО</v>
          </cell>
          <cell r="F8" t="str">
            <v>Курганская обл., г.Курган, ДЮСШ №4</v>
          </cell>
          <cell r="G8">
            <v>0</v>
          </cell>
          <cell r="H8" t="str">
            <v>Распопов А.Н.</v>
          </cell>
        </row>
        <row r="9">
          <cell r="C9" t="str">
            <v>ПЕТРОВА Полина Константиновна</v>
          </cell>
          <cell r="D9" t="str">
            <v>15.08.02, 3сп</v>
          </cell>
          <cell r="E9" t="str">
            <v>УФО</v>
          </cell>
          <cell r="F9" t="str">
            <v>Курганская обл., г.Курган, ДЮСШ №4</v>
          </cell>
          <cell r="G9">
            <v>0</v>
          </cell>
          <cell r="H9" t="str">
            <v>Распопов А.Н.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МИХЕЕВА Ольга Игоревна</v>
          </cell>
          <cell r="D6" t="str">
            <v>22.09.2002, 1сп</v>
          </cell>
          <cell r="E6" t="str">
            <v>УФО</v>
          </cell>
          <cell r="F6" t="str">
            <v>Свердловская, Екатеренбург, СК Родина</v>
          </cell>
          <cell r="G6">
            <v>0</v>
          </cell>
          <cell r="H6" t="str">
            <v>Селянина ОВ, Федосеев МЕ</v>
          </cell>
        </row>
        <row r="7">
          <cell r="C7" t="str">
            <v>КИРИЧЕНКО Маргарита Евгеньевна</v>
          </cell>
          <cell r="D7" t="str">
            <v>04.07.2002, КМС</v>
          </cell>
          <cell r="E7" t="str">
            <v>УФО</v>
          </cell>
          <cell r="F7" t="str">
            <v>Свердловская, Екатеренбург, СК Родина</v>
          </cell>
          <cell r="G7">
            <v>0</v>
          </cell>
          <cell r="H7" t="str">
            <v>Воронов ВВ, Бородин ОБ</v>
          </cell>
        </row>
        <row r="8">
          <cell r="C8" t="str">
            <v>ГЕРАСИМОВА Виктория Анатольевна</v>
          </cell>
          <cell r="D8" t="str">
            <v>17.01.2004, 1сп</v>
          </cell>
          <cell r="E8" t="str">
            <v>УФО</v>
          </cell>
          <cell r="F8" t="str">
            <v>Курганская,</v>
          </cell>
          <cell r="G8">
            <v>0</v>
          </cell>
          <cell r="H8" t="str">
            <v>Евтодеев ВФ</v>
          </cell>
        </row>
        <row r="9">
          <cell r="C9" t="str">
            <v>ШЕПИЛОВА Милена Вадимовна</v>
          </cell>
          <cell r="D9" t="str">
            <v>01.07.2003, 1сп</v>
          </cell>
          <cell r="E9" t="str">
            <v>УФО</v>
          </cell>
          <cell r="F9" t="str">
            <v>ХМАО-Югра, Нижневартовск,</v>
          </cell>
          <cell r="G9">
            <v>0</v>
          </cell>
          <cell r="H9" t="str">
            <v>Калачей АЮ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КОМАРСКИХ Ангелина Александровна</v>
          </cell>
          <cell r="D6" t="str">
            <v>14.05.2003, 1сп</v>
          </cell>
          <cell r="E6" t="str">
            <v>УФО</v>
          </cell>
          <cell r="F6" t="str">
            <v>Курганская, СШОР №1</v>
          </cell>
          <cell r="G6">
            <v>0</v>
          </cell>
          <cell r="H6" t="str">
            <v>Суханов ДА</v>
          </cell>
        </row>
        <row r="7">
          <cell r="C7" t="str">
            <v>ФИЛИППОВА Валерия Ивановна</v>
          </cell>
          <cell r="D7" t="str">
            <v>12.12.2004, 1сп</v>
          </cell>
          <cell r="E7" t="str">
            <v>УФО</v>
          </cell>
          <cell r="F7" t="str">
            <v>ХМАО-Югра, Нижневартовск</v>
          </cell>
          <cell r="G7">
            <v>0</v>
          </cell>
          <cell r="H7" t="str">
            <v>Воробьев В.В.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Крылова Виктория Валерьевна</v>
          </cell>
          <cell r="D6" t="str">
            <v>02.06.2004, 1сп</v>
          </cell>
          <cell r="E6" t="str">
            <v>УФО</v>
          </cell>
          <cell r="F6" t="str">
            <v>Свердловская, Ачит, ДЮСШ</v>
          </cell>
          <cell r="G6">
            <v>0</v>
          </cell>
          <cell r="H6" t="str">
            <v>Минниахметов А.М., Минниахметова Е.Г.</v>
          </cell>
        </row>
        <row r="7">
          <cell r="C7" t="str">
            <v>КРОХОЛЕВА Полина Андреевна</v>
          </cell>
          <cell r="D7" t="str">
            <v>15.10.2004, 2сп</v>
          </cell>
          <cell r="E7" t="str">
            <v>УФО</v>
          </cell>
          <cell r="F7" t="str">
            <v>Курганская,</v>
          </cell>
          <cell r="G7">
            <v>0</v>
          </cell>
          <cell r="H7" t="str">
            <v>Востряков АА, Никитюк АВ</v>
          </cell>
        </row>
        <row r="8">
          <cell r="C8" t="str">
            <v>МЯЛИНА Софья Михайловна</v>
          </cell>
          <cell r="D8" t="str">
            <v>14.05.2003, 2сп</v>
          </cell>
          <cell r="E8" t="str">
            <v>УФО</v>
          </cell>
          <cell r="F8" t="str">
            <v>Курганская,</v>
          </cell>
          <cell r="G8">
            <v>0</v>
          </cell>
          <cell r="H8" t="str">
            <v>Шимченко МВ, Колушов ВА</v>
          </cell>
        </row>
        <row r="9">
          <cell r="C9" t="str">
            <v>СЕВЕРТОВА Екатерина Владимировна</v>
          </cell>
          <cell r="D9" t="str">
            <v>04.06.03, 2сп</v>
          </cell>
          <cell r="E9" t="str">
            <v>УФО</v>
          </cell>
          <cell r="F9" t="str">
            <v>ХМАО-Югра, г.Междуреченский</v>
          </cell>
          <cell r="G9">
            <v>0</v>
          </cell>
          <cell r="H9" t="str">
            <v>Соколов А.Н.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ДУДИНА Кристина Алексеевна</v>
          </cell>
          <cell r="D6" t="str">
            <v>10.07.2004, 1сп</v>
          </cell>
          <cell r="E6" t="str">
            <v>УФО</v>
          </cell>
          <cell r="F6" t="str">
            <v>Свердловская, Екатеренбург, СК Родина</v>
          </cell>
          <cell r="G6">
            <v>0</v>
          </cell>
          <cell r="H6" t="str">
            <v>Селянина ОВ, Федосеев МЕ</v>
          </cell>
        </row>
        <row r="7">
          <cell r="C7" t="str">
            <v xml:space="preserve">САРГСЯН Анна Андраниковна </v>
          </cell>
          <cell r="D7" t="str">
            <v>14.05.02, КМС</v>
          </cell>
          <cell r="E7" t="str">
            <v>УФО</v>
          </cell>
          <cell r="F7" t="str">
            <v>ХМАО-Югра, г.Лангепас</v>
          </cell>
          <cell r="G7">
            <v>0</v>
          </cell>
          <cell r="H7" t="str">
            <v>Саргсян А.Г.</v>
          </cell>
        </row>
        <row r="8">
          <cell r="C8" t="str">
            <v>СУДОРГИНА Елизавета Андреевна</v>
          </cell>
          <cell r="D8" t="str">
            <v>19.03.2002, 1сп</v>
          </cell>
          <cell r="E8" t="str">
            <v>УФО</v>
          </cell>
          <cell r="F8" t="str">
            <v xml:space="preserve">Челябинская, </v>
          </cell>
          <cell r="G8">
            <v>0</v>
          </cell>
          <cell r="H8" t="str">
            <v>Сударгин АВ</v>
          </cell>
        </row>
        <row r="9">
          <cell r="C9" t="str">
            <v>САФРОНОВА Екатерина Алексеевна</v>
          </cell>
          <cell r="D9" t="str">
            <v>01.04.2002, 1сп</v>
          </cell>
          <cell r="E9" t="str">
            <v>УФО</v>
          </cell>
          <cell r="F9" t="str">
            <v>Свердловская, Екатеренбург, СК Родина</v>
          </cell>
          <cell r="G9">
            <v>0</v>
          </cell>
          <cell r="H9" t="str">
            <v>Селянина ОВ, Федосеев МЕ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РЫСИНА Алексанра Сергеевна</v>
          </cell>
          <cell r="D6" t="str">
            <v>02.03.03, 1сп</v>
          </cell>
          <cell r="E6" t="str">
            <v>УФО</v>
          </cell>
          <cell r="F6" t="str">
            <v>ХМАО-Югра, г.Нижневартовск</v>
          </cell>
          <cell r="G6">
            <v>0</v>
          </cell>
          <cell r="H6" t="str">
            <v>Воробьев В.В.</v>
          </cell>
        </row>
        <row r="7">
          <cell r="C7" t="str">
            <v xml:space="preserve">САРГСЯН Ани Андраниковна </v>
          </cell>
          <cell r="D7" t="str">
            <v>14.05.02, КМС</v>
          </cell>
          <cell r="E7" t="str">
            <v>УФО</v>
          </cell>
          <cell r="F7" t="str">
            <v>ХМАО-Югра, г.Лангепас</v>
          </cell>
          <cell r="G7">
            <v>0</v>
          </cell>
          <cell r="H7" t="str">
            <v>Саргсян А.Г.</v>
          </cell>
        </row>
        <row r="8">
          <cell r="C8" t="str">
            <v>АРТАМОНОВА Екатерина Николаевна</v>
          </cell>
          <cell r="D8" t="str">
            <v>12.03.2002, 1сп</v>
          </cell>
          <cell r="E8" t="str">
            <v>УФО</v>
          </cell>
          <cell r="F8" t="str">
            <v xml:space="preserve">Челябинская, </v>
          </cell>
          <cell r="G8">
            <v>0</v>
          </cell>
          <cell r="H8" t="str">
            <v>Шальков АН</v>
          </cell>
        </row>
        <row r="9">
          <cell r="C9" t="str">
            <v>Шашкина Екатерина Николаевна</v>
          </cell>
          <cell r="D9" t="str">
            <v>22.05.2003, 2сп</v>
          </cell>
          <cell r="E9" t="str">
            <v>УФО</v>
          </cell>
          <cell r="F9" t="str">
            <v>Свердловская, Н.Тагил, СШ Тагилстрой</v>
          </cell>
          <cell r="G9">
            <v>0</v>
          </cell>
          <cell r="H9" t="str">
            <v>Пляшкун Н.В.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Штенцова Валентина Михайловна</v>
          </cell>
          <cell r="D6" t="str">
            <v>10.06.2004, КМС</v>
          </cell>
          <cell r="E6" t="str">
            <v>УФО</v>
          </cell>
          <cell r="F6" t="str">
            <v>Свердловская, Арти, АСОШ №1</v>
          </cell>
          <cell r="G6">
            <v>0</v>
          </cell>
          <cell r="H6" t="str">
            <v>Савинский В.С.</v>
          </cell>
        </row>
        <row r="7">
          <cell r="C7" t="str">
            <v>НОРИЦЫНА Виктория Анатольевна</v>
          </cell>
          <cell r="D7" t="str">
            <v>13.09.2004, 1сп</v>
          </cell>
          <cell r="E7" t="str">
            <v>УФО</v>
          </cell>
          <cell r="F7" t="str">
            <v>Свердловская, Екатеренбург, СК Родина</v>
          </cell>
          <cell r="G7">
            <v>0</v>
          </cell>
          <cell r="H7" t="str">
            <v>Селянина ОВ, Федосеев МЕ</v>
          </cell>
        </row>
        <row r="8">
          <cell r="C8" t="str">
            <v>РУСИНА Анастасия Алексеевна</v>
          </cell>
          <cell r="D8" t="str">
            <v>29.10.02, 3сп</v>
          </cell>
          <cell r="E8" t="str">
            <v>УФО</v>
          </cell>
          <cell r="F8" t="str">
            <v>ХМАО-Югра, г.Нижневартовск</v>
          </cell>
          <cell r="G8">
            <v>0</v>
          </cell>
          <cell r="H8" t="str">
            <v>Воробьев В.В.</v>
          </cell>
        </row>
        <row r="9">
          <cell r="C9" t="str">
            <v>РУСАКОВА Дарья Олеговна</v>
          </cell>
          <cell r="D9" t="str">
            <v>27.03.2002, 1сп</v>
          </cell>
          <cell r="E9" t="str">
            <v>УФО</v>
          </cell>
          <cell r="F9" t="str">
            <v>Свердловская, Екатеренбург, СК Родина</v>
          </cell>
          <cell r="G9">
            <v>0</v>
          </cell>
          <cell r="H9" t="str">
            <v>Федосеев МЕ, Никулин ИВ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МУХИНА Ольга Дмитриевна</v>
          </cell>
          <cell r="D6" t="str">
            <v>10.08.2004, 2сп</v>
          </cell>
          <cell r="E6" t="str">
            <v>УФО</v>
          </cell>
          <cell r="F6" t="str">
            <v>Свердловская, Екатеренбург, СК Родина</v>
          </cell>
          <cell r="G6">
            <v>0</v>
          </cell>
          <cell r="H6" t="str">
            <v>Печуров ЕА</v>
          </cell>
        </row>
        <row r="7">
          <cell r="C7" t="str">
            <v>КОМАРДИНА Олеся Алексеевна</v>
          </cell>
          <cell r="D7" t="str">
            <v>17.04.2003, 1сп</v>
          </cell>
          <cell r="E7" t="str">
            <v>УФО</v>
          </cell>
          <cell r="F7" t="str">
            <v>Свердловская, Екатеренбург, СК Родина</v>
          </cell>
          <cell r="G7">
            <v>0</v>
          </cell>
          <cell r="H7" t="str">
            <v>Селянина ОВ, Федосеев МЕ</v>
          </cell>
        </row>
        <row r="8">
          <cell r="C8" t="str">
            <v>ПРОКОПЬЕВА Валерия Александровна</v>
          </cell>
          <cell r="D8" t="str">
            <v>08.08.03, 1сп</v>
          </cell>
          <cell r="E8" t="str">
            <v>УФО</v>
          </cell>
          <cell r="F8" t="str">
            <v>ХМАО-Югра, г.Лангепас</v>
          </cell>
          <cell r="G8">
            <v>0</v>
          </cell>
          <cell r="H8" t="str">
            <v>Саргсян А.Г.</v>
          </cell>
        </row>
        <row r="9">
          <cell r="C9" t="str">
            <v>Абросимова Алена Алексеевна</v>
          </cell>
          <cell r="D9" t="str">
            <v>13.10.2003, КМС</v>
          </cell>
          <cell r="E9" t="str">
            <v>УФО</v>
          </cell>
          <cell r="F9" t="str">
            <v>Свердловская, Н.Тагил, МБУ СШ №2, СК "Спутник"</v>
          </cell>
          <cell r="G9">
            <v>0</v>
          </cell>
          <cell r="H9" t="str">
            <v>Сенченко С.А., Перминов И.Р.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Воронова Виктория Викторовна</v>
          </cell>
          <cell r="D6" t="str">
            <v>31.05.2002, КМС</v>
          </cell>
          <cell r="E6" t="str">
            <v>УФО</v>
          </cell>
          <cell r="F6" t="str">
            <v>Свердловская, Екатеринбург, ГАУ СО "СШОР по самбо и дзюдо"</v>
          </cell>
          <cell r="G6">
            <v>0</v>
          </cell>
          <cell r="H6" t="str">
            <v>Воронов В.В.,Бородин О.Б.</v>
          </cell>
        </row>
        <row r="7">
          <cell r="C7" t="str">
            <v>КОЛЕСНИК Анастасия Викторовна</v>
          </cell>
          <cell r="D7" t="str">
            <v>29.11.2002, КМС</v>
          </cell>
          <cell r="E7" t="str">
            <v>УФО</v>
          </cell>
          <cell r="F7" t="str">
            <v>Свердловская, СШОР по Самбо и Дзюдо</v>
          </cell>
          <cell r="G7">
            <v>0</v>
          </cell>
          <cell r="H7" t="str">
            <v xml:space="preserve">Федосеев МЕ, </v>
          </cell>
        </row>
        <row r="8">
          <cell r="C8" t="str">
            <v>УШАКОВА Мария Васильевна</v>
          </cell>
          <cell r="D8" t="str">
            <v>11.06.2004, 3сп</v>
          </cell>
          <cell r="E8" t="str">
            <v>УФО</v>
          </cell>
          <cell r="F8" t="str">
            <v xml:space="preserve">Челябинская, </v>
          </cell>
          <cell r="G8">
            <v>0</v>
          </cell>
          <cell r="H8" t="str">
            <v>Плотников АИ, Бенько ОП</v>
          </cell>
        </row>
        <row r="9">
          <cell r="C9" t="str">
            <v>ПИСКОВИТИНА Елена Алексеевна</v>
          </cell>
          <cell r="D9" t="str">
            <v>19.12.02, 1сп</v>
          </cell>
          <cell r="E9" t="str">
            <v>УФО</v>
          </cell>
          <cell r="F9" t="str">
            <v>Челябинская обл., г.Златоуст</v>
          </cell>
          <cell r="G9">
            <v>0</v>
          </cell>
          <cell r="H9" t="str">
            <v>Большина О.А.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СИДОРОВА Анна Сергеевна</v>
          </cell>
          <cell r="D6" t="str">
            <v>03.12.02, КМС</v>
          </cell>
          <cell r="E6" t="str">
            <v>УФО</v>
          </cell>
          <cell r="F6" t="str">
            <v>Челябинская обл., г.Челябинск</v>
          </cell>
          <cell r="G6">
            <v>0</v>
          </cell>
          <cell r="H6" t="str">
            <v>Мосейчук В.Н., Сидоров С.П.</v>
          </cell>
        </row>
        <row r="7">
          <cell r="C7" t="str">
            <v>ГОРБОВА Анна Дмитриевна</v>
          </cell>
          <cell r="D7" t="str">
            <v>16.10.02, КМС</v>
          </cell>
          <cell r="E7" t="str">
            <v>УФО</v>
          </cell>
          <cell r="F7" t="str">
            <v>Курганская обл., г.Курган, ДЮСШ №4</v>
          </cell>
          <cell r="G7">
            <v>0</v>
          </cell>
          <cell r="H7" t="str">
            <v>Осипов В.Ю.
Печерских В.И.</v>
          </cell>
        </row>
        <row r="8">
          <cell r="C8" t="str">
            <v>Чалбаева Кристина Николаевна</v>
          </cell>
          <cell r="D8" t="str">
            <v>04.05.2003, 1юн</v>
          </cell>
          <cell r="E8" t="str">
            <v>УФО</v>
          </cell>
          <cell r="F8" t="str">
            <v>Свердловская, Сысерть, ДЮСШ Мастер-Динамо</v>
          </cell>
          <cell r="G8">
            <v>0</v>
          </cell>
          <cell r="H8" t="str">
            <v>Демидов И.В.</v>
          </cell>
        </row>
        <row r="9">
          <cell r="C9" t="str">
            <v xml:space="preserve">ЗАМАНОВА Арина Вадимовна </v>
          </cell>
          <cell r="D9" t="str">
            <v>05.12.2003, 1сп</v>
          </cell>
          <cell r="E9" t="str">
            <v>УФО</v>
          </cell>
          <cell r="F9" t="str">
            <v xml:space="preserve">Челябинская, </v>
          </cell>
          <cell r="G9">
            <v>0</v>
          </cell>
          <cell r="H9" t="str">
            <v>Питунин АГ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zoomScaleNormal="100" workbookViewId="0">
      <selection activeCell="H40" sqref="H40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7.25" customHeight="1">
      <c r="A2" s="151" t="s">
        <v>8</v>
      </c>
      <c r="B2" s="151"/>
      <c r="C2" s="151"/>
      <c r="D2" s="151"/>
      <c r="E2" s="151"/>
      <c r="F2" s="151"/>
      <c r="G2" s="151"/>
      <c r="H2" s="151"/>
      <c r="I2" s="151"/>
    </row>
    <row r="3" spans="1:10" ht="45" customHeight="1">
      <c r="A3" s="152" t="s">
        <v>72</v>
      </c>
      <c r="B3" s="152"/>
      <c r="C3" s="152"/>
      <c r="D3" s="152"/>
      <c r="E3" s="152"/>
      <c r="F3" s="152"/>
      <c r="G3" s="152"/>
      <c r="H3" s="152"/>
      <c r="I3" s="152"/>
    </row>
    <row r="4" spans="1:10" ht="16.5" customHeight="1" thickBot="1">
      <c r="A4" s="151" t="s">
        <v>73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B6" s="146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/>
      <c r="H6" s="141" t="s">
        <v>3</v>
      </c>
      <c r="I6" s="143"/>
    </row>
    <row r="7" spans="1:10" ht="13.5" customHeight="1" thickBot="1">
      <c r="B7" s="147"/>
      <c r="C7" s="149"/>
      <c r="D7" s="149"/>
      <c r="E7" s="149"/>
      <c r="F7" s="149"/>
      <c r="G7" s="140"/>
      <c r="H7" s="142"/>
      <c r="I7" s="143"/>
    </row>
    <row r="8" spans="1:10" ht="24" customHeight="1">
      <c r="A8" s="130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44"/>
      <c r="J8" s="145"/>
    </row>
    <row r="9" spans="1:10" ht="24" customHeight="1">
      <c r="A9" s="131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44"/>
      <c r="J9" s="145"/>
    </row>
    <row r="10" spans="1:10" ht="24" customHeight="1">
      <c r="A10" s="131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44"/>
      <c r="J10" s="145"/>
    </row>
    <row r="11" spans="1:10" ht="24" customHeight="1" thickBot="1">
      <c r="A11" s="132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44"/>
      <c r="J11" s="145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30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31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31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32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33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34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34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35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36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37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37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38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3:A16"/>
    <mergeCell ref="A18:A21"/>
    <mergeCell ref="A23:A26"/>
    <mergeCell ref="G6:G7"/>
    <mergeCell ref="H6:H7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zoomScaleNormal="100" workbookViewId="0">
      <selection activeCell="H58" sqref="A1:I58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19.95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5" customHeight="1">
      <c r="A2" s="151" t="s">
        <v>8</v>
      </c>
      <c r="B2" s="151"/>
      <c r="C2" s="151"/>
      <c r="D2" s="151"/>
      <c r="E2" s="151"/>
      <c r="F2" s="151"/>
      <c r="G2" s="151"/>
      <c r="H2" s="151"/>
      <c r="I2" s="151"/>
    </row>
    <row r="3" spans="1:10" ht="47.4" customHeight="1">
      <c r="A3" s="157" t="s">
        <v>72</v>
      </c>
      <c r="B3" s="157"/>
      <c r="C3" s="157"/>
      <c r="D3" s="157"/>
      <c r="E3" s="157"/>
      <c r="F3" s="157"/>
      <c r="G3" s="157"/>
      <c r="H3" s="157"/>
      <c r="I3" s="157"/>
    </row>
    <row r="4" spans="1:10" ht="16.5" customHeight="1" thickBot="1">
      <c r="A4" s="151" t="s">
        <v>73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B6" s="146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/>
      <c r="H6" s="141" t="s">
        <v>3</v>
      </c>
      <c r="I6" s="143"/>
    </row>
    <row r="7" spans="1:10" ht="13.5" customHeight="1" thickBot="1">
      <c r="B7" s="147"/>
      <c r="C7" s="149"/>
      <c r="D7" s="149"/>
      <c r="E7" s="149"/>
      <c r="F7" s="149"/>
      <c r="G7" s="140"/>
      <c r="H7" s="142"/>
      <c r="I7" s="143"/>
    </row>
    <row r="8" spans="1:10" ht="24" customHeight="1">
      <c r="A8" s="154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44"/>
      <c r="J8" s="145">
        <v>1</v>
      </c>
    </row>
    <row r="9" spans="1:10" ht="24" customHeight="1">
      <c r="A9" s="155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44"/>
      <c r="J9" s="145"/>
    </row>
    <row r="10" spans="1:10" ht="24" customHeight="1">
      <c r="A10" s="155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44"/>
      <c r="J10" s="145">
        <v>2</v>
      </c>
    </row>
    <row r="11" spans="1:10" ht="24" customHeight="1" thickBot="1">
      <c r="A11" s="156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44"/>
      <c r="J11" s="145"/>
    </row>
    <row r="12" spans="1:10" ht="12.9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53"/>
      <c r="J12" s="145">
        <v>3</v>
      </c>
    </row>
    <row r="13" spans="1:10" ht="12.9" hidden="1" customHeight="1">
      <c r="A13" s="71"/>
      <c r="B13" s="72"/>
      <c r="C13" s="32"/>
      <c r="D13" s="32"/>
      <c r="E13" s="32"/>
      <c r="F13" s="32"/>
      <c r="G13" s="32"/>
      <c r="H13" s="35"/>
      <c r="I13" s="153"/>
      <c r="J13" s="145"/>
    </row>
    <row r="14" spans="1:10" ht="12.9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45">
        <v>4</v>
      </c>
    </row>
    <row r="15" spans="1:10" ht="12.9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45"/>
    </row>
    <row r="16" spans="1:10" ht="12.9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53"/>
    </row>
    <row r="19" spans="1:10" ht="12.9" hidden="1" customHeight="1" thickBot="1">
      <c r="A19" s="55"/>
      <c r="B19" s="79"/>
      <c r="C19" s="32"/>
      <c r="D19" s="32"/>
      <c r="E19" s="32"/>
      <c r="F19" s="32"/>
      <c r="G19" s="78"/>
      <c r="H19" s="32"/>
      <c r="I19" s="153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54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55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55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56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33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34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34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35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30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31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31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32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33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34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34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35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33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34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34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35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33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34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34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35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I18:I19"/>
    <mergeCell ref="J8:J9"/>
    <mergeCell ref="I10:I11"/>
    <mergeCell ref="J10:J11"/>
    <mergeCell ref="A50:A53"/>
    <mergeCell ref="I12:I13"/>
    <mergeCell ref="A21:A24"/>
    <mergeCell ref="A26:A29"/>
    <mergeCell ref="A31:A34"/>
    <mergeCell ref="A36:A39"/>
    <mergeCell ref="A43:A46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zoomScaleNormal="100" workbookViewId="0">
      <selection activeCell="A19" sqref="A19:A20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7.25" customHeight="1">
      <c r="A2" s="151" t="s">
        <v>14</v>
      </c>
      <c r="B2" s="151"/>
      <c r="C2" s="151"/>
      <c r="D2" s="151"/>
      <c r="E2" s="151"/>
      <c r="F2" s="151"/>
      <c r="G2" s="151"/>
      <c r="H2" s="151"/>
      <c r="I2" s="151"/>
    </row>
    <row r="3" spans="1:10" ht="40.5" customHeight="1">
      <c r="A3" s="176" t="str">
        <f>[1]реквизиты!$A$2</f>
        <v>Первенство Уральского федерального округа по самбо среди юношей и девушек 17-18 лет (сезон 2019-2020г.г.).</v>
      </c>
      <c r="B3" s="176"/>
      <c r="C3" s="176"/>
      <c r="D3" s="176"/>
      <c r="E3" s="176"/>
      <c r="F3" s="176"/>
      <c r="G3" s="176"/>
      <c r="H3" s="176"/>
      <c r="I3" s="176"/>
    </row>
    <row r="4" spans="1:10" ht="16.5" customHeight="1" thickBot="1">
      <c r="A4" s="151" t="str">
        <f>[1]реквизиты!$A$3</f>
        <v>12-14 декабря 2019г.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B6" s="146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/>
      <c r="H6" s="141" t="s">
        <v>3</v>
      </c>
      <c r="I6" s="143"/>
    </row>
    <row r="7" spans="1:10" ht="13.5" customHeight="1" thickBot="1">
      <c r="B7" s="147"/>
      <c r="C7" s="149"/>
      <c r="D7" s="149"/>
      <c r="E7" s="149"/>
      <c r="F7" s="149"/>
      <c r="G7" s="140"/>
      <c r="H7" s="142"/>
      <c r="I7" s="143"/>
    </row>
    <row r="8" spans="1:10" ht="12.9" customHeight="1">
      <c r="A8" s="164" t="str">
        <f>призеры!A8</f>
        <v>40 кг</v>
      </c>
      <c r="B8" s="174" t="s">
        <v>4</v>
      </c>
      <c r="C8" s="175" t="str">
        <f>призеры!C8</f>
        <v>КОМАРСКИХ Ангелина Александровна</v>
      </c>
      <c r="D8" s="175" t="str">
        <f>призеры!D8</f>
        <v>14.05.2003, 1сп</v>
      </c>
      <c r="E8" s="175" t="str">
        <f>призеры!E8</f>
        <v>УФО</v>
      </c>
      <c r="F8" s="175" t="str">
        <f>призеры!F8</f>
        <v>Курганская, СШОР №1</v>
      </c>
      <c r="G8" s="175">
        <f>призеры!G8</f>
        <v>0</v>
      </c>
      <c r="H8" s="172" t="str">
        <f>призеры!H8</f>
        <v>Суханов ДА</v>
      </c>
      <c r="I8" s="144"/>
      <c r="J8" s="145">
        <v>1</v>
      </c>
    </row>
    <row r="9" spans="1:10" ht="12.9" customHeight="1">
      <c r="A9" s="173"/>
      <c r="B9" s="166"/>
      <c r="C9" s="168"/>
      <c r="D9" s="168"/>
      <c r="E9" s="168"/>
      <c r="F9" s="168"/>
      <c r="G9" s="168"/>
      <c r="H9" s="170"/>
      <c r="I9" s="144"/>
      <c r="J9" s="145"/>
    </row>
    <row r="10" spans="1:10" ht="12.9" customHeight="1">
      <c r="A10" s="173"/>
      <c r="B10" s="166" t="s">
        <v>5</v>
      </c>
      <c r="C10" s="168" t="str">
        <f>призеры!C9</f>
        <v>ФИЛИППОВА Валерия Ивановна</v>
      </c>
      <c r="D10" s="168" t="str">
        <f>призеры!D9</f>
        <v>12.12.2004, 1сп</v>
      </c>
      <c r="E10" s="168" t="str">
        <f>призеры!E9</f>
        <v>УФО</v>
      </c>
      <c r="F10" s="168" t="str">
        <f>призеры!F9</f>
        <v>ХМАО-Югра, Нижневартовск</v>
      </c>
      <c r="G10" s="168">
        <f>призеры!G9</f>
        <v>0</v>
      </c>
      <c r="H10" s="170" t="str">
        <f>призеры!H9</f>
        <v>Воробьев В.В.</v>
      </c>
      <c r="I10" s="144"/>
      <c r="J10" s="145">
        <v>2</v>
      </c>
    </row>
    <row r="11" spans="1:10" ht="12.9" customHeight="1" thickBot="1">
      <c r="A11" s="165"/>
      <c r="B11" s="167"/>
      <c r="C11" s="169"/>
      <c r="D11" s="169"/>
      <c r="E11" s="169"/>
      <c r="F11" s="169"/>
      <c r="G11" s="169"/>
      <c r="H11" s="171"/>
      <c r="I11" s="144"/>
      <c r="J11" s="145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64" t="str">
        <f>призеры!A12</f>
        <v>44 кг</v>
      </c>
      <c r="B13" s="59" t="s">
        <v>4</v>
      </c>
      <c r="C13" s="33" t="str">
        <f>призеры!C12</f>
        <v>Крылова Виктория Валерьевна</v>
      </c>
      <c r="D13" s="33" t="str">
        <f>призеры!D12</f>
        <v>02.06.2004, 1сп</v>
      </c>
      <c r="E13" s="33" t="str">
        <f>призеры!E12</f>
        <v>УФО</v>
      </c>
      <c r="F13" s="33" t="str">
        <f>призеры!F12</f>
        <v>Свердловская, Ачит, ДЮСШ</v>
      </c>
      <c r="G13" s="33">
        <f>призеры!G12</f>
        <v>0</v>
      </c>
      <c r="H13" s="34" t="str">
        <f>призеры!H12</f>
        <v>Минниахметов А.М., Минниахметова Е.Г.</v>
      </c>
      <c r="I13" s="26"/>
      <c r="J13" s="27">
        <v>5</v>
      </c>
    </row>
    <row r="14" spans="1:10" ht="26.1" customHeight="1" thickBot="1">
      <c r="A14" s="165"/>
      <c r="B14" s="65" t="s">
        <v>5</v>
      </c>
      <c r="C14" s="36" t="str">
        <f>призеры!C13</f>
        <v>КРОХОЛЕВА Полина Андреевна</v>
      </c>
      <c r="D14" s="36" t="str">
        <f>призеры!D13</f>
        <v>15.10.2004, 2сп</v>
      </c>
      <c r="E14" s="36" t="str">
        <f>призеры!E13</f>
        <v>УФО</v>
      </c>
      <c r="F14" s="36" t="str">
        <f>призеры!F13</f>
        <v>Курганская,</v>
      </c>
      <c r="G14" s="36">
        <f>призеры!G13</f>
        <v>0</v>
      </c>
      <c r="H14" s="37" t="str">
        <f>призеры!H13</f>
        <v>Востряков АА, Никитюк АВ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64" t="str">
        <f>призеры!A16</f>
        <v>48 кг</v>
      </c>
      <c r="B16" s="59" t="s">
        <v>4</v>
      </c>
      <c r="C16" s="33" t="str">
        <f>призеры!C16</f>
        <v>ДУДИНА Кристина Алексеевна</v>
      </c>
      <c r="D16" s="33" t="str">
        <f>призеры!D16</f>
        <v>10.07.2004, 1сп</v>
      </c>
      <c r="E16" s="33" t="str">
        <f>призеры!E16</f>
        <v>УФО</v>
      </c>
      <c r="F16" s="33" t="str">
        <f>призеры!F16</f>
        <v>Свердловская, Екатеренбург, СК Родина</v>
      </c>
      <c r="G16" s="33">
        <f>призеры!G16</f>
        <v>0</v>
      </c>
      <c r="H16" s="34" t="str">
        <f>призеры!H16</f>
        <v>Селянина ОВ, Федосеев МЕ</v>
      </c>
      <c r="I16" s="26"/>
      <c r="J16" s="27">
        <v>9</v>
      </c>
    </row>
    <row r="17" spans="1:10" ht="26.1" customHeight="1" thickBot="1">
      <c r="A17" s="165"/>
      <c r="B17" s="65" t="s">
        <v>5</v>
      </c>
      <c r="C17" s="36" t="str">
        <f>призеры!C17</f>
        <v xml:space="preserve">САРГСЯН Анна Андраниковна </v>
      </c>
      <c r="D17" s="36" t="str">
        <f>призеры!D17</f>
        <v>14.05.02, КМС</v>
      </c>
      <c r="E17" s="36" t="str">
        <f>призеры!E17</f>
        <v>УФО</v>
      </c>
      <c r="F17" s="36" t="str">
        <f>призеры!F17</f>
        <v>ХМАО-Югра, г.Лангепас</v>
      </c>
      <c r="G17" s="36">
        <f>призеры!G17</f>
        <v>0</v>
      </c>
      <c r="H17" s="37" t="str">
        <f>призеры!H17</f>
        <v>Саргсян А.Г.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58" t="str">
        <f>призеры!A20</f>
        <v>52 кг</v>
      </c>
      <c r="B19" s="59" t="s">
        <v>4</v>
      </c>
      <c r="C19" s="33" t="str">
        <f>призеры!C20</f>
        <v>РЫСИНА Алексанра Сергеевна</v>
      </c>
      <c r="D19" s="33" t="str">
        <f>призеры!D20</f>
        <v>02.03.03, 1сп</v>
      </c>
      <c r="E19" s="33" t="str">
        <f>призеры!E20</f>
        <v>УФО</v>
      </c>
      <c r="F19" s="33" t="str">
        <f>призеры!F20</f>
        <v>ХМАО-Югра, г.Нижневартовск</v>
      </c>
      <c r="G19" s="33">
        <f>призеры!G20</f>
        <v>0</v>
      </c>
      <c r="H19" s="34" t="str">
        <f>призеры!H20</f>
        <v>Воробьев В.В.</v>
      </c>
      <c r="I19" s="26"/>
      <c r="J19" s="27">
        <v>13</v>
      </c>
    </row>
    <row r="20" spans="1:10" ht="26.1" customHeight="1" thickBot="1">
      <c r="A20" s="159"/>
      <c r="B20" s="65" t="s">
        <v>5</v>
      </c>
      <c r="C20" s="36" t="str">
        <f>призеры!C21</f>
        <v xml:space="preserve">САРГСЯН Ани Андраниковна </v>
      </c>
      <c r="D20" s="36" t="str">
        <f>призеры!D21</f>
        <v>14.05.02, КМС</v>
      </c>
      <c r="E20" s="36" t="str">
        <f>призеры!E21</f>
        <v>УФО</v>
      </c>
      <c r="F20" s="36" t="str">
        <f>призеры!F21</f>
        <v>ХМАО-Югра, г.Лангепас</v>
      </c>
      <c r="G20" s="36">
        <f>призеры!G21</f>
        <v>0</v>
      </c>
      <c r="H20" s="37" t="str">
        <f>призеры!H21</f>
        <v>Саргсян А.Г.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60" t="str">
        <f>призеры!A24</f>
        <v>56 кг</v>
      </c>
      <c r="B22" s="59" t="s">
        <v>4</v>
      </c>
      <c r="C22" s="33" t="str">
        <f>призеры!C24</f>
        <v>Штенцова Валентина Михайловна</v>
      </c>
      <c r="D22" s="33" t="str">
        <f>призеры!D24</f>
        <v>10.06.2004, КМС</v>
      </c>
      <c r="E22" s="33" t="str">
        <f>призеры!E24</f>
        <v>УФО</v>
      </c>
      <c r="F22" s="33" t="str">
        <f>призеры!F24</f>
        <v>Свердловская, Арти, АСОШ №1</v>
      </c>
      <c r="G22" s="33">
        <f>призеры!G24</f>
        <v>0</v>
      </c>
      <c r="H22" s="34" t="str">
        <f>призеры!H24</f>
        <v>Савинский В.С.</v>
      </c>
      <c r="I22" s="26"/>
      <c r="J22" s="27">
        <v>17</v>
      </c>
    </row>
    <row r="23" spans="1:10" ht="26.1" customHeight="1" thickBot="1">
      <c r="A23" s="161"/>
      <c r="B23" s="65" t="s">
        <v>5</v>
      </c>
      <c r="C23" s="36" t="str">
        <f>призеры!C25</f>
        <v>НОРИЦЫНА Виктория Анатольевна</v>
      </c>
      <c r="D23" s="36" t="str">
        <f>призеры!D25</f>
        <v>13.09.2004, 1сп</v>
      </c>
      <c r="E23" s="36" t="str">
        <f>призеры!E25</f>
        <v>УФО</v>
      </c>
      <c r="F23" s="36" t="str">
        <f>призеры!F25</f>
        <v>Свердловская, Екатеренбург, СК Родина</v>
      </c>
      <c r="G23" s="36">
        <f>призеры!G25</f>
        <v>0</v>
      </c>
      <c r="H23" s="37" t="str">
        <f>призеры!H25</f>
        <v>Селянина ОВ, Федосеев МЕ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60" t="str">
        <f>призеры!A28</f>
        <v>60 кг</v>
      </c>
      <c r="B25" s="59" t="s">
        <v>4</v>
      </c>
      <c r="C25" s="33" t="str">
        <f>призеры!C28</f>
        <v>МУХИНА Ольга Дмитриевна</v>
      </c>
      <c r="D25" s="33" t="str">
        <f>призеры!D28</f>
        <v>10.08.2004, 2сп</v>
      </c>
      <c r="E25" s="33" t="str">
        <f>призеры!E28</f>
        <v>УФО</v>
      </c>
      <c r="F25" s="33" t="str">
        <f>призеры!F28</f>
        <v>Свердловская, Екатеренбург, СК Родина</v>
      </c>
      <c r="G25" s="33">
        <f>призеры!G28</f>
        <v>0</v>
      </c>
      <c r="H25" s="34" t="str">
        <f>призеры!H28</f>
        <v>Печуров ЕА</v>
      </c>
      <c r="I25" s="26"/>
      <c r="J25" s="27">
        <v>21</v>
      </c>
    </row>
    <row r="26" spans="1:10" ht="26.1" customHeight="1" thickBot="1">
      <c r="A26" s="161"/>
      <c r="B26" s="65" t="s">
        <v>5</v>
      </c>
      <c r="C26" s="36" t="str">
        <f>призеры!C29</f>
        <v>КОМАРДИНА Олеся Алексеевна</v>
      </c>
      <c r="D26" s="36" t="str">
        <f>призеры!D29</f>
        <v>17.04.2003, 1сп</v>
      </c>
      <c r="E26" s="36" t="str">
        <f>призеры!E29</f>
        <v>УФО</v>
      </c>
      <c r="F26" s="36" t="str">
        <f>призеры!F29</f>
        <v>Свердловская, Екатеренбург, СК Родина</v>
      </c>
      <c r="G26" s="36">
        <f>призеры!G29</f>
        <v>0</v>
      </c>
      <c r="H26" s="37" t="str">
        <f>призеры!H29</f>
        <v>Селянина ОВ, Федосеев МЕ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58" t="str">
        <f>призеры!A32</f>
        <v>65 кг</v>
      </c>
      <c r="B28" s="59" t="s">
        <v>4</v>
      </c>
      <c r="C28" s="33" t="str">
        <f>призеры!C32</f>
        <v>Воронова Виктория Викторовна</v>
      </c>
      <c r="D28" s="33" t="str">
        <f>призеры!D32</f>
        <v>31.05.2002, КМС</v>
      </c>
      <c r="E28" s="33" t="str">
        <f>призеры!E32</f>
        <v>УФО</v>
      </c>
      <c r="F28" s="33" t="str">
        <f>призеры!F32</f>
        <v>Свердловская, Екатеринбург, ГАУ СО "СШОР по самбо и дзюдо"</v>
      </c>
      <c r="G28" s="33">
        <f>призеры!G32</f>
        <v>0</v>
      </c>
      <c r="H28" s="34" t="str">
        <f>призеры!H32</f>
        <v>Воронов В.В.,Бородин О.Б.</v>
      </c>
      <c r="I28" s="26"/>
      <c r="J28" s="27">
        <v>25</v>
      </c>
    </row>
    <row r="29" spans="1:10" ht="26.1" customHeight="1" thickBot="1">
      <c r="A29" s="159"/>
      <c r="B29" s="65" t="s">
        <v>5</v>
      </c>
      <c r="C29" s="36" t="str">
        <f>призеры!C33</f>
        <v>КОЛЕСНИК Анастасия Викторовна</v>
      </c>
      <c r="D29" s="36" t="str">
        <f>призеры!D33</f>
        <v>29.11.2002, КМС</v>
      </c>
      <c r="E29" s="36" t="str">
        <f>призеры!E33</f>
        <v>УФО</v>
      </c>
      <c r="F29" s="36" t="str">
        <f>призеры!F33</f>
        <v>Свердловская, СШОР по Самбо и Дзюдо</v>
      </c>
      <c r="G29" s="36">
        <f>призеры!G33</f>
        <v>0</v>
      </c>
      <c r="H29" s="37" t="str">
        <f>призеры!H33</f>
        <v xml:space="preserve">Федосеев МЕ, 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58" t="str">
        <f>призеры!A36</f>
        <v>70 кг</v>
      </c>
      <c r="B31" s="59" t="s">
        <v>4</v>
      </c>
      <c r="C31" s="33" t="str">
        <f>призеры!C36</f>
        <v>СИДОРОВА Анна Сергеевна</v>
      </c>
      <c r="D31" s="33" t="str">
        <f>призеры!D36</f>
        <v>03.12.02, КМС</v>
      </c>
      <c r="E31" s="33" t="str">
        <f>призеры!E36</f>
        <v>УФО</v>
      </c>
      <c r="F31" s="33" t="str">
        <f>призеры!F36</f>
        <v>Челябинская обл., г.Челябинск</v>
      </c>
      <c r="G31" s="33">
        <f>призеры!G36</f>
        <v>0</v>
      </c>
      <c r="H31" s="34" t="str">
        <f>призеры!H36</f>
        <v>Мосейчук В.Н., Сидоров С.П.</v>
      </c>
      <c r="I31" s="26"/>
      <c r="J31" s="27">
        <v>29</v>
      </c>
    </row>
    <row r="32" spans="1:10" ht="26.1" customHeight="1" thickBot="1">
      <c r="A32" s="159"/>
      <c r="B32" s="65" t="s">
        <v>5</v>
      </c>
      <c r="C32" s="36" t="str">
        <f>призеры!C37</f>
        <v>ГОРБОВА Анна Дмитриевна</v>
      </c>
      <c r="D32" s="36" t="str">
        <f>призеры!D37</f>
        <v>16.10.02, КМС</v>
      </c>
      <c r="E32" s="36" t="str">
        <f>призеры!E37</f>
        <v>УФО</v>
      </c>
      <c r="F32" s="36" t="str">
        <f>призеры!F37</f>
        <v>Курганская обл., г.Курган, ДЮСШ №4</v>
      </c>
      <c r="G32" s="36">
        <f>призеры!G37</f>
        <v>0</v>
      </c>
      <c r="H32" s="37" t="str">
        <f>призеры!H37</f>
        <v>Осипов В.Ю.
Печерских В.И.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60" t="str">
        <f>призеры!A40</f>
        <v>75кг</v>
      </c>
      <c r="B34" s="59" t="s">
        <v>4</v>
      </c>
      <c r="C34" s="33" t="str">
        <f>призеры!C40</f>
        <v>РЕЧКАЛОВА Дарья Андреевна</v>
      </c>
      <c r="D34" s="33" t="str">
        <f>призеры!D40</f>
        <v>19.06.2003, КМС</v>
      </c>
      <c r="E34" s="33" t="str">
        <f>призеры!E40</f>
        <v>УФО</v>
      </c>
      <c r="F34" s="33" t="str">
        <f>призеры!F40</f>
        <v>Свердловская, Екатеренбург, СК Родина</v>
      </c>
      <c r="G34" s="33">
        <f>призеры!G40</f>
        <v>0</v>
      </c>
      <c r="H34" s="34" t="str">
        <f>призеры!H40</f>
        <v>Воронов ВВ, Дымшаков МИ</v>
      </c>
      <c r="I34" s="26"/>
      <c r="J34" s="27">
        <v>33</v>
      </c>
    </row>
    <row r="35" spans="1:10" ht="26.1" customHeight="1" thickBot="1">
      <c r="A35" s="161"/>
      <c r="B35" s="65" t="s">
        <v>5</v>
      </c>
      <c r="C35" s="36" t="str">
        <f>призеры!C41</f>
        <v>БОРДОЧЕНКО Мария Александровна</v>
      </c>
      <c r="D35" s="36" t="str">
        <f>призеры!D41</f>
        <v>09.07.03, 3сп</v>
      </c>
      <c r="E35" s="36" t="str">
        <f>призеры!E41</f>
        <v>УФО</v>
      </c>
      <c r="F35" s="36" t="str">
        <f>призеры!F41</f>
        <v>ХМАО-Югра, г.Ханты-Мансийск</v>
      </c>
      <c r="G35" s="36">
        <f>призеры!G41</f>
        <v>0</v>
      </c>
      <c r="H35" s="37" t="str">
        <f>призеры!H41</f>
        <v>Феоктистов Ю.Н., Магеррамов Н.О.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62" t="str">
        <f>призеры!A44</f>
        <v>75+ кг</v>
      </c>
      <c r="B37" s="59" t="s">
        <v>4</v>
      </c>
      <c r="C37" s="43" t="str">
        <f>призеры!C44</f>
        <v>МИХЕЕВА Ольга Игоревна</v>
      </c>
      <c r="D37" s="43" t="str">
        <f>призеры!D44</f>
        <v>22.09.2002, 1сп</v>
      </c>
      <c r="E37" s="43" t="str">
        <f>призеры!E44</f>
        <v>УФО</v>
      </c>
      <c r="F37" s="43" t="str">
        <f>призеры!F44</f>
        <v>Свердловская, Екатеренбург, СК Родина</v>
      </c>
      <c r="G37" s="43">
        <f>призеры!G44</f>
        <v>0</v>
      </c>
      <c r="H37" s="44" t="str">
        <f>призеры!H44</f>
        <v>Селянина ОВ, Федосеев МЕ</v>
      </c>
      <c r="I37" s="42">
        <v>0</v>
      </c>
      <c r="J37" s="27">
        <v>37</v>
      </c>
    </row>
    <row r="38" spans="1:10" ht="26.1" customHeight="1" thickBot="1">
      <c r="A38" s="163"/>
      <c r="B38" s="65" t="s">
        <v>5</v>
      </c>
      <c r="C38" s="45" t="str">
        <f>призеры!C45</f>
        <v>КИРИЧЕНКО Маргарита Евгеньевна</v>
      </c>
      <c r="D38" s="45" t="str">
        <f>призеры!D45</f>
        <v>04.07.2002, КМС</v>
      </c>
      <c r="E38" s="45" t="str">
        <f>призеры!E45</f>
        <v>УФО</v>
      </c>
      <c r="F38" s="45" t="str">
        <f>призеры!F45</f>
        <v>Свердловская, Екатеренбург, СК Родина</v>
      </c>
      <c r="G38" s="45">
        <f>призеры!G45</f>
        <v>0</v>
      </c>
      <c r="H38" s="46" t="str">
        <f>призеры!H45</f>
        <v>Воронов ВВ, Бородин ОБ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А.С.Тимошин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/г.Рыбинск/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А.Н Шелепин</v>
      </c>
      <c r="G43" s="18"/>
      <c r="H43" s="6"/>
    </row>
    <row r="44" spans="1:10" ht="12" customHeight="1">
      <c r="C44" s="1"/>
      <c r="F44" t="str">
        <f>[1]реквизиты!$G$9</f>
        <v>/г.Рыбинск/</v>
      </c>
      <c r="H44" s="7"/>
    </row>
    <row r="49" spans="19:19">
      <c r="S49" t="s">
        <v>9</v>
      </c>
    </row>
  </sheetData>
  <mergeCells count="41">
    <mergeCell ref="A1:I1"/>
    <mergeCell ref="A2:I2"/>
    <mergeCell ref="A3:I3"/>
    <mergeCell ref="A4:I4"/>
    <mergeCell ref="A5:I5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zoomScaleNormal="100" workbookViewId="0">
      <selection sqref="A1:I3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7.25" customHeight="1">
      <c r="A2" s="151" t="s">
        <v>8</v>
      </c>
      <c r="B2" s="151"/>
      <c r="C2" s="151"/>
      <c r="D2" s="151"/>
      <c r="E2" s="151"/>
      <c r="F2" s="151"/>
      <c r="G2" s="151"/>
      <c r="H2" s="151"/>
      <c r="I2" s="151"/>
    </row>
    <row r="3" spans="1:10" ht="45" customHeight="1">
      <c r="A3" s="152" t="str">
        <f>[1]реквизиты!$A$2</f>
        <v>Первенство Уральского федерального округа по самбо среди юношей и девушек 17-18 лет (сезон 2019-2020г.г.).</v>
      </c>
      <c r="B3" s="152"/>
      <c r="C3" s="152"/>
      <c r="D3" s="152"/>
      <c r="E3" s="152"/>
      <c r="F3" s="152"/>
      <c r="G3" s="152"/>
      <c r="H3" s="152"/>
      <c r="I3" s="152"/>
    </row>
    <row r="4" spans="1:10" ht="16.5" customHeight="1" thickBot="1">
      <c r="A4" s="151" t="str">
        <f>[1]реквизиты!$A$3</f>
        <v>12-14 декабря 2019г.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B6" s="146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/>
      <c r="H6" s="141" t="s">
        <v>3</v>
      </c>
      <c r="I6" s="143"/>
    </row>
    <row r="7" spans="1:10" ht="13.5" customHeight="1" thickBot="1">
      <c r="B7" s="147"/>
      <c r="C7" s="149"/>
      <c r="D7" s="149"/>
      <c r="E7" s="149"/>
      <c r="F7" s="149"/>
      <c r="G7" s="140"/>
      <c r="H7" s="142"/>
      <c r="I7" s="143"/>
    </row>
    <row r="8" spans="1:10" ht="24" customHeight="1">
      <c r="A8" s="130" t="str">
        <f>призеры!A32</f>
        <v>65 кг</v>
      </c>
      <c r="B8" s="122" t="s">
        <v>4</v>
      </c>
      <c r="C8" s="117" t="str">
        <f>призеры!C32</f>
        <v>Воронова Виктория Викторовна</v>
      </c>
      <c r="D8" s="117" t="str">
        <f>призеры!D32</f>
        <v>31.05.2002, КМС</v>
      </c>
      <c r="E8" s="117" t="str">
        <f>призеры!E32</f>
        <v>УФО</v>
      </c>
      <c r="F8" s="117" t="str">
        <f>призеры!F32</f>
        <v>Свердловская, Екатеринбург, ГАУ СО "СШОР по самбо и дзюдо"</v>
      </c>
      <c r="G8" s="117"/>
      <c r="H8" s="118" t="str">
        <f>призеры!H32</f>
        <v>Воронов В.В.,Бородин О.Б.</v>
      </c>
      <c r="I8" s="144"/>
      <c r="J8" s="145"/>
    </row>
    <row r="9" spans="1:10" ht="24" customHeight="1">
      <c r="A9" s="131"/>
      <c r="B9" s="123" t="s">
        <v>5</v>
      </c>
      <c r="C9" s="120" t="str">
        <f>призеры!C33</f>
        <v>КОЛЕСНИК Анастасия Викторовна</v>
      </c>
      <c r="D9" s="120" t="str">
        <f>призеры!D33</f>
        <v>29.11.2002, КМС</v>
      </c>
      <c r="E9" s="120" t="str">
        <f>призеры!E33</f>
        <v>УФО</v>
      </c>
      <c r="F9" s="120" t="str">
        <f>призеры!F33</f>
        <v>Свердловская, СШОР по Самбо и Дзюдо</v>
      </c>
      <c r="G9" s="120"/>
      <c r="H9" s="121" t="str">
        <f>призеры!H33</f>
        <v xml:space="preserve">Федосеев МЕ, </v>
      </c>
      <c r="I9" s="144"/>
      <c r="J9" s="145"/>
    </row>
    <row r="10" spans="1:10" ht="24" customHeight="1">
      <c r="A10" s="131"/>
      <c r="B10" s="57" t="s">
        <v>6</v>
      </c>
      <c r="C10" s="32" t="str">
        <f>призеры!C34</f>
        <v>УШАКОВА Мария Васильевна</v>
      </c>
      <c r="D10" s="32" t="str">
        <f>призеры!D34</f>
        <v>11.06.2004, 3сп</v>
      </c>
      <c r="E10" s="32" t="str">
        <f>призеры!E34</f>
        <v>УФО</v>
      </c>
      <c r="F10" s="32" t="str">
        <f>призеры!F34</f>
        <v xml:space="preserve">Челябинская, </v>
      </c>
      <c r="G10" s="32"/>
      <c r="H10" s="35" t="str">
        <f>призеры!H34</f>
        <v>Плотников АИ, Бенько ОП</v>
      </c>
      <c r="I10" s="144"/>
      <c r="J10" s="145"/>
    </row>
    <row r="11" spans="1:10" ht="24" customHeight="1" thickBot="1">
      <c r="A11" s="132"/>
      <c r="B11" s="58" t="s">
        <v>6</v>
      </c>
      <c r="C11" s="36" t="str">
        <f>призеры!C35</f>
        <v>ПИСКОВИТИНА Елена Алексеевна</v>
      </c>
      <c r="D11" s="36" t="str">
        <f>призеры!D35</f>
        <v>19.12.02, 1сп</v>
      </c>
      <c r="E11" s="36" t="str">
        <f>призеры!E35</f>
        <v>УФО</v>
      </c>
      <c r="F11" s="36" t="str">
        <f>призеры!F35</f>
        <v>Челябинская обл., г.Златоуст</v>
      </c>
      <c r="G11" s="36"/>
      <c r="H11" s="37" t="str">
        <f>призеры!H35</f>
        <v>Большина О.А.</v>
      </c>
      <c r="I11" s="144"/>
      <c r="J11" s="145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30" t="str">
        <f>призеры!A36</f>
        <v>70 кг</v>
      </c>
      <c r="B13" s="122" t="s">
        <v>4</v>
      </c>
      <c r="C13" s="117" t="str">
        <f>призеры!C36</f>
        <v>СИДОРОВА Анна Сергеевна</v>
      </c>
      <c r="D13" s="117" t="str">
        <f>призеры!D36</f>
        <v>03.12.02, КМС</v>
      </c>
      <c r="E13" s="117" t="str">
        <f>призеры!E36</f>
        <v>УФО</v>
      </c>
      <c r="F13" s="117" t="str">
        <f>призеры!F36</f>
        <v>Челябинская обл., г.Челябинск</v>
      </c>
      <c r="G13" s="117"/>
      <c r="H13" s="118" t="str">
        <f>призеры!H36</f>
        <v>Мосейчук В.Н., Сидоров С.П.</v>
      </c>
      <c r="I13" s="26"/>
      <c r="J13" s="27"/>
    </row>
    <row r="14" spans="1:10" ht="24" customHeight="1">
      <c r="A14" s="131"/>
      <c r="B14" s="123" t="s">
        <v>5</v>
      </c>
      <c r="C14" s="120" t="str">
        <f>призеры!C37</f>
        <v>ГОРБОВА Анна Дмитриевна</v>
      </c>
      <c r="D14" s="120" t="str">
        <f>призеры!D37</f>
        <v>16.10.02, КМС</v>
      </c>
      <c r="E14" s="120" t="str">
        <f>призеры!E37</f>
        <v>УФО</v>
      </c>
      <c r="F14" s="120" t="str">
        <f>призеры!F37</f>
        <v>Курганская обл., г.Курган, ДЮСШ №4</v>
      </c>
      <c r="G14" s="120"/>
      <c r="H14" s="121" t="str">
        <f>призеры!H37</f>
        <v>Осипов В.Ю.
Печерских В.И.</v>
      </c>
      <c r="I14" s="26"/>
      <c r="J14" s="27"/>
    </row>
    <row r="15" spans="1:10" ht="24" customHeight="1">
      <c r="A15" s="131"/>
      <c r="B15" s="81" t="s">
        <v>6</v>
      </c>
      <c r="C15" s="32" t="str">
        <f>призеры!C38</f>
        <v>Чалбаева Кристина Николаевна</v>
      </c>
      <c r="D15" s="32" t="str">
        <f>призеры!D38</f>
        <v>04.05.2003, 1юн</v>
      </c>
      <c r="E15" s="32" t="str">
        <f>призеры!E38</f>
        <v>УФО</v>
      </c>
      <c r="F15" s="32" t="str">
        <f>призеры!F38</f>
        <v>Свердловская, Сысерть, ДЮСШ Мастер-Динамо</v>
      </c>
      <c r="G15" s="32"/>
      <c r="H15" s="35" t="str">
        <f>призеры!H38</f>
        <v>Демидов И.В.</v>
      </c>
      <c r="I15" s="26"/>
      <c r="J15" s="27"/>
    </row>
    <row r="16" spans="1:10" ht="24" customHeight="1" thickBot="1">
      <c r="A16" s="132"/>
      <c r="B16" s="82" t="s">
        <v>6</v>
      </c>
      <c r="C16" s="36" t="str">
        <f>призеры!C39</f>
        <v xml:space="preserve">ЗАМАНОВА Арина Вадимовна </v>
      </c>
      <c r="D16" s="36" t="str">
        <f>призеры!D39</f>
        <v>05.12.2003, 1сп</v>
      </c>
      <c r="E16" s="36" t="str">
        <f>призеры!E39</f>
        <v>УФО</v>
      </c>
      <c r="F16" s="36" t="str">
        <f>призеры!F39</f>
        <v xml:space="preserve">Челябинская, </v>
      </c>
      <c r="G16" s="36"/>
      <c r="H16" s="37" t="str">
        <f>призеры!H39</f>
        <v>Питунин АГ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33" t="str">
        <f>призеры!A40</f>
        <v>75кг</v>
      </c>
      <c r="B18" s="122" t="s">
        <v>4</v>
      </c>
      <c r="C18" s="117" t="str">
        <f>призеры!C40</f>
        <v>РЕЧКАЛОВА Дарья Андреевна</v>
      </c>
      <c r="D18" s="117" t="str">
        <f>призеры!D40</f>
        <v>19.06.2003, КМС</v>
      </c>
      <c r="E18" s="117" t="str">
        <f>призеры!E40</f>
        <v>УФО</v>
      </c>
      <c r="F18" s="117" t="str">
        <f>призеры!F40</f>
        <v>Свердловская, Екатеренбург, СК Родина</v>
      </c>
      <c r="G18" s="117"/>
      <c r="H18" s="118" t="str">
        <f>призеры!H40</f>
        <v>Воронов ВВ, Дымшаков МИ</v>
      </c>
      <c r="I18" s="26"/>
      <c r="J18" s="27"/>
    </row>
    <row r="19" spans="1:10" ht="24" customHeight="1">
      <c r="A19" s="134"/>
      <c r="B19" s="123" t="s">
        <v>5</v>
      </c>
      <c r="C19" s="120" t="str">
        <f>призеры!C41</f>
        <v>БОРДОЧЕНКО Мария Александровна</v>
      </c>
      <c r="D19" s="120" t="str">
        <f>призеры!D41</f>
        <v>09.07.03, 3сп</v>
      </c>
      <c r="E19" s="120" t="str">
        <f>призеры!E41</f>
        <v>УФО</v>
      </c>
      <c r="F19" s="120" t="str">
        <f>призеры!F41</f>
        <v>ХМАО-Югра, г.Ханты-Мансийск</v>
      </c>
      <c r="G19" s="120"/>
      <c r="H19" s="121" t="str">
        <f>призеры!H41</f>
        <v>Феоктистов Ю.Н., Магеррамов Н.О.</v>
      </c>
      <c r="I19" s="26"/>
      <c r="J19" s="27"/>
    </row>
    <row r="20" spans="1:10" ht="24" customHeight="1">
      <c r="A20" s="134"/>
      <c r="B20" s="81" t="s">
        <v>6</v>
      </c>
      <c r="C20" s="32" t="str">
        <f>призеры!C42</f>
        <v>ТИМОШЕНКО Анастасия Станиславовна</v>
      </c>
      <c r="D20" s="32" t="str">
        <f>призеры!D42</f>
        <v>26.07.02, 3сп</v>
      </c>
      <c r="E20" s="32" t="str">
        <f>призеры!E42</f>
        <v>УФО</v>
      </c>
      <c r="F20" s="32" t="str">
        <f>призеры!F42</f>
        <v>Курганская обл., г.Курган, ДЮСШ №4</v>
      </c>
      <c r="G20" s="32"/>
      <c r="H20" s="35" t="str">
        <f>призеры!H42</f>
        <v>Распопов А.Н.</v>
      </c>
      <c r="I20" s="26"/>
      <c r="J20" s="27"/>
    </row>
    <row r="21" spans="1:10" ht="24" customHeight="1" thickBot="1">
      <c r="A21" s="135"/>
      <c r="B21" s="82" t="s">
        <v>6</v>
      </c>
      <c r="C21" s="36" t="str">
        <f>призеры!C43</f>
        <v>ПЕТРОВА Полина Константиновна</v>
      </c>
      <c r="D21" s="36" t="str">
        <f>призеры!D43</f>
        <v>15.08.02, 3сп</v>
      </c>
      <c r="E21" s="36" t="str">
        <f>призеры!E43</f>
        <v>УФО</v>
      </c>
      <c r="F21" s="36" t="str">
        <f>призеры!F43</f>
        <v>Курганская обл., г.Курган, ДЮСШ №4</v>
      </c>
      <c r="G21" s="36"/>
      <c r="H21" s="37" t="str">
        <f>призеры!H43</f>
        <v>Распопов А.Н.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36" t="str">
        <f>призеры!A44</f>
        <v>75+ кг</v>
      </c>
      <c r="B23" s="122" t="s">
        <v>4</v>
      </c>
      <c r="C23" s="124" t="s">
        <v>157</v>
      </c>
      <c r="D23" s="124" t="s">
        <v>158</v>
      </c>
      <c r="E23" s="124" t="s">
        <v>159</v>
      </c>
      <c r="F23" s="124" t="s">
        <v>160</v>
      </c>
      <c r="G23" s="128">
        <v>0</v>
      </c>
      <c r="H23" s="125" t="s">
        <v>161</v>
      </c>
      <c r="I23" s="42">
        <v>0</v>
      </c>
      <c r="J23" s="27"/>
    </row>
    <row r="24" spans="1:10" ht="24" customHeight="1">
      <c r="A24" s="137"/>
      <c r="B24" s="123" t="s">
        <v>5</v>
      </c>
      <c r="C24" s="126" t="s">
        <v>162</v>
      </c>
      <c r="D24" s="126" t="s">
        <v>163</v>
      </c>
      <c r="E24" s="126" t="s">
        <v>159</v>
      </c>
      <c r="F24" s="126" t="s">
        <v>160</v>
      </c>
      <c r="G24" s="129">
        <v>0</v>
      </c>
      <c r="H24" s="127" t="s">
        <v>164</v>
      </c>
      <c r="I24" s="42">
        <v>0</v>
      </c>
      <c r="J24" s="27"/>
    </row>
    <row r="25" spans="1:10" ht="24" customHeight="1">
      <c r="A25" s="137"/>
      <c r="B25" s="81" t="s">
        <v>6</v>
      </c>
      <c r="C25" s="94" t="s">
        <v>165</v>
      </c>
      <c r="D25" s="94" t="s">
        <v>166</v>
      </c>
      <c r="E25" s="94" t="s">
        <v>159</v>
      </c>
      <c r="F25" s="94" t="s">
        <v>167</v>
      </c>
      <c r="G25" s="88">
        <v>0</v>
      </c>
      <c r="H25" s="95" t="s">
        <v>168</v>
      </c>
      <c r="I25" s="26"/>
      <c r="J25" s="27"/>
    </row>
    <row r="26" spans="1:10" ht="24" customHeight="1" thickBot="1">
      <c r="A26" s="138"/>
      <c r="B26" s="82" t="s">
        <v>6</v>
      </c>
      <c r="C26" s="45" t="s">
        <v>169</v>
      </c>
      <c r="D26" s="45" t="s">
        <v>170</v>
      </c>
      <c r="E26" s="45" t="s">
        <v>159</v>
      </c>
      <c r="F26" s="45" t="s">
        <v>171</v>
      </c>
      <c r="G26" s="90">
        <v>0</v>
      </c>
      <c r="H26" s="46" t="s">
        <v>172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А.С.Тимошин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/г.Рыбинск/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А.Н Шелепин</v>
      </c>
      <c r="G31" s="18"/>
      <c r="H31" s="6"/>
    </row>
    <row r="32" spans="1:10" ht="12" customHeight="1">
      <c r="C32" s="1"/>
      <c r="F32" t="str">
        <f>[1]реквизиты!$G$9</f>
        <v>/г.Рыбинск/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J8:J9"/>
    <mergeCell ref="I10:I11"/>
    <mergeCell ref="J10:J11"/>
    <mergeCell ref="G6:G7"/>
    <mergeCell ref="H6:H7"/>
    <mergeCell ref="I6:I7"/>
    <mergeCell ref="A8:A11"/>
    <mergeCell ref="A13:A16"/>
    <mergeCell ref="A18:A21"/>
    <mergeCell ref="A23:A26"/>
    <mergeCell ref="I8:I9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abSelected="1" topLeftCell="A37" zoomScaleNormal="100" workbookViewId="0">
      <selection sqref="A1:I58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19.95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5" customHeight="1">
      <c r="A2" s="151" t="s">
        <v>8</v>
      </c>
      <c r="B2" s="151"/>
      <c r="C2" s="151"/>
      <c r="D2" s="151"/>
      <c r="E2" s="151"/>
      <c r="F2" s="151"/>
      <c r="G2" s="151"/>
      <c r="H2" s="151"/>
      <c r="I2" s="151"/>
    </row>
    <row r="3" spans="1:10" ht="47.4" customHeight="1">
      <c r="A3" s="157" t="str">
        <f>[1]реквизиты!$A$2</f>
        <v>Первенство Уральского федерального округа по самбо среди юношей и девушек 17-18 лет (сезон 2019-2020г.г.).</v>
      </c>
      <c r="B3" s="157"/>
      <c r="C3" s="157"/>
      <c r="D3" s="157"/>
      <c r="E3" s="157"/>
      <c r="F3" s="157"/>
      <c r="G3" s="157"/>
      <c r="H3" s="157"/>
      <c r="I3" s="157"/>
    </row>
    <row r="4" spans="1:10" ht="16.5" customHeight="1" thickBot="1">
      <c r="A4" s="151" t="str">
        <f>[1]реквизиты!$A$3</f>
        <v>12-14 декабря 2019г.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B6" s="146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/>
      <c r="H6" s="141" t="s">
        <v>3</v>
      </c>
      <c r="I6" s="143"/>
    </row>
    <row r="7" spans="1:10" ht="13.5" customHeight="1" thickBot="1">
      <c r="B7" s="147"/>
      <c r="C7" s="149"/>
      <c r="D7" s="149"/>
      <c r="E7" s="149"/>
      <c r="F7" s="149"/>
      <c r="G7" s="140"/>
      <c r="H7" s="142"/>
      <c r="I7" s="143"/>
    </row>
    <row r="8" spans="1:10" ht="24" customHeight="1">
      <c r="A8" s="177" t="str">
        <f>призеры!A8</f>
        <v>40 кг</v>
      </c>
      <c r="B8" s="116" t="s">
        <v>4</v>
      </c>
      <c r="C8" s="117" t="str">
        <f>призеры!C8</f>
        <v>КОМАРСКИХ Ангелина Александровна</v>
      </c>
      <c r="D8" s="117" t="str">
        <f>призеры!D8</f>
        <v>14.05.2003, 1сп</v>
      </c>
      <c r="E8" s="117" t="str">
        <f>призеры!E8</f>
        <v>УФО</v>
      </c>
      <c r="F8" s="117" t="str">
        <f>призеры!F8</f>
        <v>Курганская, СШОР №1</v>
      </c>
      <c r="G8" s="117"/>
      <c r="H8" s="118" t="str">
        <f>призеры!H8</f>
        <v>Суханов ДА</v>
      </c>
      <c r="I8" s="144"/>
      <c r="J8" s="145">
        <v>1</v>
      </c>
    </row>
    <row r="9" spans="1:10" ht="24" customHeight="1">
      <c r="A9" s="178"/>
      <c r="B9" s="119" t="s">
        <v>5</v>
      </c>
      <c r="C9" s="120" t="str">
        <f>призеры!C9</f>
        <v>ФИЛИППОВА Валерия Ивановна</v>
      </c>
      <c r="D9" s="120" t="str">
        <f>призеры!D9</f>
        <v>12.12.2004, 1сп</v>
      </c>
      <c r="E9" s="120" t="str">
        <f>призеры!E9</f>
        <v>УФО</v>
      </c>
      <c r="F9" s="120" t="str">
        <f>призеры!F9</f>
        <v>ХМАО-Югра, Нижневартовск</v>
      </c>
      <c r="G9" s="120"/>
      <c r="H9" s="121" t="str">
        <f>призеры!H9</f>
        <v>Воробьев В.В.</v>
      </c>
      <c r="I9" s="144"/>
      <c r="J9" s="145"/>
    </row>
    <row r="10" spans="1:10" ht="24" hidden="1" customHeight="1">
      <c r="A10" s="178"/>
      <c r="B10" s="64" t="s">
        <v>6</v>
      </c>
      <c r="C10" s="32" t="e">
        <f>призеры!C10</f>
        <v>#N/A</v>
      </c>
      <c r="D10" s="32" t="e">
        <f>призеры!D10</f>
        <v>#N/A</v>
      </c>
      <c r="E10" s="32" t="e">
        <f>призеры!E10</f>
        <v>#N/A</v>
      </c>
      <c r="F10" s="32" t="e">
        <f>призеры!F10</f>
        <v>#N/A</v>
      </c>
      <c r="G10" s="32"/>
      <c r="H10" s="35" t="e">
        <f>призеры!H10</f>
        <v>#N/A</v>
      </c>
      <c r="I10" s="144"/>
      <c r="J10" s="145">
        <v>2</v>
      </c>
    </row>
    <row r="11" spans="1:10" ht="24" hidden="1" customHeight="1" thickBot="1">
      <c r="A11" s="179"/>
      <c r="B11" s="65" t="s">
        <v>6</v>
      </c>
      <c r="C11" s="36" t="e">
        <f>призеры!C11</f>
        <v>#N/A</v>
      </c>
      <c r="D11" s="36" t="e">
        <f>призеры!D11</f>
        <v>#N/A</v>
      </c>
      <c r="E11" s="36" t="e">
        <f>призеры!E11</f>
        <v>#N/A</v>
      </c>
      <c r="F11" s="36" t="e">
        <f>призеры!F11</f>
        <v>#N/A</v>
      </c>
      <c r="G11" s="36"/>
      <c r="H11" s="37" t="e">
        <f>призеры!H11</f>
        <v>#N/A</v>
      </c>
      <c r="I11" s="144"/>
      <c r="J11" s="145"/>
    </row>
    <row r="12" spans="1:10" ht="12.9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53"/>
      <c r="J12" s="145">
        <v>3</v>
      </c>
    </row>
    <row r="13" spans="1:10" ht="12.9" hidden="1" customHeight="1">
      <c r="A13" s="71"/>
      <c r="B13" s="72"/>
      <c r="C13" s="32"/>
      <c r="D13" s="32"/>
      <c r="E13" s="32"/>
      <c r="F13" s="32"/>
      <c r="G13" s="32"/>
      <c r="H13" s="35"/>
      <c r="I13" s="153"/>
      <c r="J13" s="145"/>
    </row>
    <row r="14" spans="1:10" ht="12.9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45">
        <v>4</v>
      </c>
    </row>
    <row r="15" spans="1:10" ht="12.9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45"/>
    </row>
    <row r="16" spans="1:10" ht="12.9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53"/>
    </row>
    <row r="19" spans="1:10" ht="12.9" hidden="1" customHeight="1" thickBot="1">
      <c r="A19" s="55"/>
      <c r="B19" s="79"/>
      <c r="C19" s="32"/>
      <c r="D19" s="32"/>
      <c r="E19" s="32"/>
      <c r="F19" s="32"/>
      <c r="G19" s="78"/>
      <c r="H19" s="32"/>
      <c r="I19" s="153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54" t="str">
        <f>призеры!A12</f>
        <v>44 кг</v>
      </c>
      <c r="B21" s="116" t="s">
        <v>4</v>
      </c>
      <c r="C21" s="117" t="str">
        <f>призеры!C12</f>
        <v>Крылова Виктория Валерьевна</v>
      </c>
      <c r="D21" s="117" t="str">
        <f>призеры!D12</f>
        <v>02.06.2004, 1сп</v>
      </c>
      <c r="E21" s="117" t="str">
        <f>призеры!E12</f>
        <v>УФО</v>
      </c>
      <c r="F21" s="117" t="str">
        <f>призеры!F12</f>
        <v>Свердловская, Ачит, ДЮСШ</v>
      </c>
      <c r="G21" s="117"/>
      <c r="H21" s="118" t="str">
        <f>призеры!H12</f>
        <v>Минниахметов А.М., Минниахметова Е.Г.</v>
      </c>
      <c r="I21" s="26"/>
      <c r="J21" s="27"/>
    </row>
    <row r="22" spans="1:10" ht="23.1" customHeight="1">
      <c r="A22" s="155"/>
      <c r="B22" s="119" t="s">
        <v>5</v>
      </c>
      <c r="C22" s="120" t="str">
        <f>призеры!C13</f>
        <v>КРОХОЛЕВА Полина Андреевна</v>
      </c>
      <c r="D22" s="120" t="str">
        <f>призеры!D13</f>
        <v>15.10.2004, 2сп</v>
      </c>
      <c r="E22" s="120" t="str">
        <f>призеры!E13</f>
        <v>УФО</v>
      </c>
      <c r="F22" s="120" t="str">
        <f>призеры!F13</f>
        <v>Курганская,</v>
      </c>
      <c r="G22" s="120"/>
      <c r="H22" s="121" t="str">
        <f>призеры!H13</f>
        <v>Востряков АА, Никитюк АВ</v>
      </c>
      <c r="I22" s="26"/>
      <c r="J22" s="27"/>
    </row>
    <row r="23" spans="1:10" ht="23.1" customHeight="1">
      <c r="A23" s="155"/>
      <c r="B23" s="52" t="s">
        <v>6</v>
      </c>
      <c r="C23" s="32" t="str">
        <f>призеры!C14</f>
        <v>МЯЛИНА Софья Михайловна</v>
      </c>
      <c r="D23" s="32" t="str">
        <f>призеры!D14</f>
        <v>14.05.2003, 2сп</v>
      </c>
      <c r="E23" s="32" t="str">
        <f>призеры!E14</f>
        <v>УФО</v>
      </c>
      <c r="F23" s="32" t="str">
        <f>призеры!F14</f>
        <v>Курганская,</v>
      </c>
      <c r="G23" s="32"/>
      <c r="H23" s="35" t="str">
        <f>призеры!H14</f>
        <v>Шимченко МВ, Колушов ВА</v>
      </c>
      <c r="I23" s="26"/>
      <c r="J23" s="27"/>
    </row>
    <row r="24" spans="1:10" ht="23.1" customHeight="1" thickBot="1">
      <c r="A24" s="156"/>
      <c r="B24" s="53" t="s">
        <v>6</v>
      </c>
      <c r="C24" s="36" t="str">
        <f>призеры!C15</f>
        <v>СЕВЕРТОВА Екатерина Владимировна</v>
      </c>
      <c r="D24" s="36" t="str">
        <f>призеры!D15</f>
        <v>04.06.03, 2сп</v>
      </c>
      <c r="E24" s="36" t="str">
        <f>призеры!E15</f>
        <v>УФО</v>
      </c>
      <c r="F24" s="36" t="str">
        <f>призеры!F15</f>
        <v>ХМАО-Югра, г.Междуреченский</v>
      </c>
      <c r="G24" s="36"/>
      <c r="H24" s="37" t="str">
        <f>призеры!H15</f>
        <v>Соколов А.Н.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33" t="str">
        <f>призеры!A16</f>
        <v>48 кг</v>
      </c>
      <c r="B26" s="116" t="s">
        <v>4</v>
      </c>
      <c r="C26" s="117" t="str">
        <f>призеры!C16</f>
        <v>ДУДИНА Кристина Алексеевна</v>
      </c>
      <c r="D26" s="117" t="str">
        <f>призеры!D16</f>
        <v>10.07.2004, 1сп</v>
      </c>
      <c r="E26" s="117" t="str">
        <f>призеры!E16</f>
        <v>УФО</v>
      </c>
      <c r="F26" s="117" t="str">
        <f>призеры!F16</f>
        <v>Свердловская, Екатеренбург, СК Родина</v>
      </c>
      <c r="G26" s="117"/>
      <c r="H26" s="118" t="str">
        <f>призеры!H16</f>
        <v>Селянина ОВ, Федосеев МЕ</v>
      </c>
      <c r="I26" s="26"/>
      <c r="J26" s="27"/>
    </row>
    <row r="27" spans="1:10" ht="23.1" customHeight="1">
      <c r="A27" s="134"/>
      <c r="B27" s="119" t="s">
        <v>5</v>
      </c>
      <c r="C27" s="120" t="str">
        <f>призеры!C17</f>
        <v xml:space="preserve">САРГСЯН Анна Андраниковна </v>
      </c>
      <c r="D27" s="120" t="str">
        <f>призеры!D17</f>
        <v>14.05.02, КМС</v>
      </c>
      <c r="E27" s="120" t="str">
        <f>призеры!E17</f>
        <v>УФО</v>
      </c>
      <c r="F27" s="120" t="str">
        <f>призеры!F17</f>
        <v>ХМАО-Югра, г.Лангепас</v>
      </c>
      <c r="G27" s="120"/>
      <c r="H27" s="121" t="str">
        <f>призеры!H17</f>
        <v>Саргсян А.Г.</v>
      </c>
      <c r="I27" s="26"/>
      <c r="J27" s="27"/>
    </row>
    <row r="28" spans="1:10" ht="23.1" customHeight="1">
      <c r="A28" s="134"/>
      <c r="B28" s="52" t="s">
        <v>6</v>
      </c>
      <c r="C28" s="32" t="str">
        <f>призеры!C18</f>
        <v>СУДОРГИНА Елизавета Андреевна</v>
      </c>
      <c r="D28" s="32" t="str">
        <f>призеры!D18</f>
        <v>19.03.2002, 1сп</v>
      </c>
      <c r="E28" s="32" t="str">
        <f>призеры!E18</f>
        <v>УФО</v>
      </c>
      <c r="F28" s="32" t="str">
        <f>призеры!F18</f>
        <v xml:space="preserve">Челябинская, </v>
      </c>
      <c r="G28" s="32"/>
      <c r="H28" s="35" t="str">
        <f>призеры!H18</f>
        <v>Сударгин АВ</v>
      </c>
      <c r="I28" s="26"/>
      <c r="J28" s="27"/>
    </row>
    <row r="29" spans="1:10" ht="23.1" customHeight="1" thickBot="1">
      <c r="A29" s="135"/>
      <c r="B29" s="53" t="s">
        <v>6</v>
      </c>
      <c r="C29" s="36" t="str">
        <f>призеры!C19</f>
        <v>САФРОНОВА Екатерина Алексеевна</v>
      </c>
      <c r="D29" s="36" t="str">
        <f>призеры!D19</f>
        <v>01.04.2002, 1сп</v>
      </c>
      <c r="E29" s="36" t="str">
        <f>призеры!E19</f>
        <v>УФО</v>
      </c>
      <c r="F29" s="36" t="str">
        <f>призеры!F19</f>
        <v>Свердловская, Екатеренбург, СК Родина</v>
      </c>
      <c r="G29" s="36"/>
      <c r="H29" s="37" t="str">
        <f>призеры!H19</f>
        <v>Селянина ОВ, Федосеев МЕ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30" t="str">
        <f>призеры!A20</f>
        <v>52 кг</v>
      </c>
      <c r="B31" s="116" t="s">
        <v>4</v>
      </c>
      <c r="C31" s="117" t="str">
        <f>призеры!C20</f>
        <v>РЫСИНА Алексанра Сергеевна</v>
      </c>
      <c r="D31" s="117" t="str">
        <f>призеры!D20</f>
        <v>02.03.03, 1сп</v>
      </c>
      <c r="E31" s="117" t="str">
        <f>призеры!E20</f>
        <v>УФО</v>
      </c>
      <c r="F31" s="117" t="str">
        <f>призеры!F20</f>
        <v>ХМАО-Югра, г.Нижневартовск</v>
      </c>
      <c r="G31" s="117"/>
      <c r="H31" s="118" t="str">
        <f>призеры!H20</f>
        <v>Воробьев В.В.</v>
      </c>
      <c r="I31" s="26"/>
      <c r="J31" s="27"/>
    </row>
    <row r="32" spans="1:10" ht="23.1" customHeight="1">
      <c r="A32" s="131"/>
      <c r="B32" s="119" t="s">
        <v>5</v>
      </c>
      <c r="C32" s="120" t="str">
        <f>призеры!C21</f>
        <v xml:space="preserve">САРГСЯН Ани Андраниковна </v>
      </c>
      <c r="D32" s="120" t="str">
        <f>призеры!D21</f>
        <v>14.05.02, КМС</v>
      </c>
      <c r="E32" s="120" t="str">
        <f>призеры!E21</f>
        <v>УФО</v>
      </c>
      <c r="F32" s="120" t="str">
        <f>призеры!F21</f>
        <v>ХМАО-Югра, г.Лангепас</v>
      </c>
      <c r="G32" s="120"/>
      <c r="H32" s="121" t="str">
        <f>призеры!H21</f>
        <v>Саргсян А.Г.</v>
      </c>
      <c r="I32" s="26"/>
      <c r="J32" s="27"/>
    </row>
    <row r="33" spans="1:10" ht="23.1" customHeight="1">
      <c r="A33" s="131"/>
      <c r="B33" s="52" t="s">
        <v>6</v>
      </c>
      <c r="C33" s="32" t="str">
        <f>призеры!C22</f>
        <v>АРТАМОНОВА Екатерина Николаевна</v>
      </c>
      <c r="D33" s="32" t="str">
        <f>призеры!D22</f>
        <v>12.03.2002, 1сп</v>
      </c>
      <c r="E33" s="32" t="str">
        <f>призеры!E22</f>
        <v>УФО</v>
      </c>
      <c r="F33" s="32" t="str">
        <f>призеры!F22</f>
        <v xml:space="preserve">Челябинская, </v>
      </c>
      <c r="G33" s="32"/>
      <c r="H33" s="35" t="str">
        <f>призеры!H22</f>
        <v>Шальков АН</v>
      </c>
      <c r="I33" s="26"/>
      <c r="J33" s="27"/>
    </row>
    <row r="34" spans="1:10" ht="23.1" customHeight="1" thickBot="1">
      <c r="A34" s="132"/>
      <c r="B34" s="53" t="s">
        <v>6</v>
      </c>
      <c r="C34" s="36" t="str">
        <f>призеры!C23</f>
        <v>Шашкина Екатерина Николаевна</v>
      </c>
      <c r="D34" s="36" t="str">
        <f>призеры!D23</f>
        <v>22.05.2003, 2сп</v>
      </c>
      <c r="E34" s="36" t="str">
        <f>призеры!E23</f>
        <v>УФО</v>
      </c>
      <c r="F34" s="36" t="str">
        <f>призеры!F23</f>
        <v>Свердловская, Н.Тагил, СШ Тагилстрой</v>
      </c>
      <c r="G34" s="36"/>
      <c r="H34" s="37" t="str">
        <f>призеры!H23</f>
        <v>Пляшкун Н.В.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33" t="str">
        <f>призеры!A24</f>
        <v>56 кг</v>
      </c>
      <c r="B36" s="116" t="s">
        <v>4</v>
      </c>
      <c r="C36" s="117" t="str">
        <f>призеры!C24</f>
        <v>Штенцова Валентина Михайловна</v>
      </c>
      <c r="D36" s="117" t="str">
        <f>призеры!D24</f>
        <v>10.06.2004, КМС</v>
      </c>
      <c r="E36" s="117" t="str">
        <f>призеры!E24</f>
        <v>УФО</v>
      </c>
      <c r="F36" s="117" t="str">
        <f>призеры!F24</f>
        <v>Свердловская, Арти, АСОШ №1</v>
      </c>
      <c r="G36" s="117"/>
      <c r="H36" s="118" t="str">
        <f>призеры!H24</f>
        <v>Савинский В.С.</v>
      </c>
      <c r="I36" s="26"/>
      <c r="J36" s="27"/>
    </row>
    <row r="37" spans="1:10" ht="23.1" customHeight="1">
      <c r="A37" s="134"/>
      <c r="B37" s="119" t="s">
        <v>5</v>
      </c>
      <c r="C37" s="120" t="str">
        <f>призеры!C25</f>
        <v>НОРИЦЫНА Виктория Анатольевна</v>
      </c>
      <c r="D37" s="120" t="str">
        <f>призеры!D25</f>
        <v>13.09.2004, 1сп</v>
      </c>
      <c r="E37" s="120" t="str">
        <f>призеры!E25</f>
        <v>УФО</v>
      </c>
      <c r="F37" s="120" t="str">
        <f>призеры!F25</f>
        <v>Свердловская, Екатеренбург, СК Родина</v>
      </c>
      <c r="G37" s="120"/>
      <c r="H37" s="121" t="str">
        <f>призеры!H25</f>
        <v>Селянина ОВ, Федосеев МЕ</v>
      </c>
      <c r="I37" s="26"/>
      <c r="J37" s="27"/>
    </row>
    <row r="38" spans="1:10" ht="23.1" customHeight="1">
      <c r="A38" s="134"/>
      <c r="B38" s="52" t="s">
        <v>6</v>
      </c>
      <c r="C38" s="32" t="str">
        <f>призеры!C26</f>
        <v>РУСИНА Анастасия Алексеевна</v>
      </c>
      <c r="D38" s="32" t="str">
        <f>призеры!D26</f>
        <v>29.10.02, 3сп</v>
      </c>
      <c r="E38" s="32" t="str">
        <f>призеры!E26</f>
        <v>УФО</v>
      </c>
      <c r="F38" s="32" t="str">
        <f>призеры!F26</f>
        <v>ХМАО-Югра, г.Нижневартовск</v>
      </c>
      <c r="G38" s="32"/>
      <c r="H38" s="35" t="str">
        <f>призеры!H26</f>
        <v>Воробьев В.В.</v>
      </c>
      <c r="I38" s="26"/>
      <c r="J38" s="27"/>
    </row>
    <row r="39" spans="1:10" ht="23.1" customHeight="1" thickBot="1">
      <c r="A39" s="135"/>
      <c r="B39" s="53" t="s">
        <v>6</v>
      </c>
      <c r="C39" s="36" t="str">
        <f>призеры!C27</f>
        <v>РУСАКОВА Дарья Олеговна</v>
      </c>
      <c r="D39" s="36" t="str">
        <f>призеры!D27</f>
        <v>27.03.2002, 1сп</v>
      </c>
      <c r="E39" s="36" t="str">
        <f>призеры!E27</f>
        <v>УФО</v>
      </c>
      <c r="F39" s="36" t="str">
        <f>призеры!F27</f>
        <v>Свердловская, Екатеренбург, СК Родина</v>
      </c>
      <c r="G39" s="36"/>
      <c r="H39" s="37" t="str">
        <f>призеры!H27</f>
        <v>Федосеев МЕ, Никулин ИВ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33" t="str">
        <f>призеры!A28</f>
        <v>60 кг</v>
      </c>
      <c r="B43" s="116" t="s">
        <v>4</v>
      </c>
      <c r="C43" s="117" t="str">
        <f>призеры!C28</f>
        <v>МУХИНА Ольга Дмитриевна</v>
      </c>
      <c r="D43" s="117" t="str">
        <f>призеры!D28</f>
        <v>10.08.2004, 2сп</v>
      </c>
      <c r="E43" s="117" t="str">
        <f>призеры!E28</f>
        <v>УФО</v>
      </c>
      <c r="F43" s="117" t="str">
        <f>призеры!F28</f>
        <v>Свердловская, Екатеренбург, СК Родина</v>
      </c>
      <c r="G43" s="117"/>
      <c r="H43" s="118" t="str">
        <f>призеры!H28</f>
        <v>Печуров ЕА</v>
      </c>
      <c r="I43" s="26"/>
      <c r="J43" s="27"/>
    </row>
    <row r="44" spans="1:10" ht="23.1" customHeight="1">
      <c r="A44" s="134"/>
      <c r="B44" s="119" t="s">
        <v>5</v>
      </c>
      <c r="C44" s="120" t="str">
        <f>призеры!C29</f>
        <v>КОМАРДИНА Олеся Алексеевна</v>
      </c>
      <c r="D44" s="120" t="str">
        <f>призеры!D29</f>
        <v>17.04.2003, 1сп</v>
      </c>
      <c r="E44" s="120" t="str">
        <f>призеры!E29</f>
        <v>УФО</v>
      </c>
      <c r="F44" s="120" t="str">
        <f>призеры!F29</f>
        <v>Свердловская, Екатеренбург, СК Родина</v>
      </c>
      <c r="G44" s="120"/>
      <c r="H44" s="121" t="str">
        <f>призеры!H29</f>
        <v>Селянина ОВ, Федосеев МЕ</v>
      </c>
      <c r="I44" s="26"/>
      <c r="J44" s="27"/>
    </row>
    <row r="45" spans="1:10" ht="23.1" customHeight="1">
      <c r="A45" s="134"/>
      <c r="B45" s="52" t="s">
        <v>6</v>
      </c>
      <c r="C45" s="32" t="str">
        <f>призеры!C30</f>
        <v>ПРОКОПЬЕВА Валерия Александровна</v>
      </c>
      <c r="D45" s="32" t="str">
        <f>призеры!D30</f>
        <v>08.08.03, 1сп</v>
      </c>
      <c r="E45" s="32" t="str">
        <f>призеры!E30</f>
        <v>УФО</v>
      </c>
      <c r="F45" s="32" t="str">
        <f>призеры!F30</f>
        <v>ХМАО-Югра, г.Лангепас</v>
      </c>
      <c r="G45" s="32"/>
      <c r="H45" s="35" t="str">
        <f>призеры!H30</f>
        <v>Саргсян А.Г.</v>
      </c>
      <c r="I45" s="26"/>
      <c r="J45" s="27"/>
    </row>
    <row r="46" spans="1:10" ht="23.1" customHeight="1" thickBot="1">
      <c r="A46" s="135"/>
      <c r="B46" s="53" t="s">
        <v>6</v>
      </c>
      <c r="C46" s="36" t="str">
        <f>призеры!C31</f>
        <v>Абросимова Алена Алексеевна</v>
      </c>
      <c r="D46" s="36" t="str">
        <f>призеры!D31</f>
        <v>13.10.2003, КМС</v>
      </c>
      <c r="E46" s="36" t="str">
        <f>призеры!E31</f>
        <v>УФО</v>
      </c>
      <c r="F46" s="36" t="str">
        <f>призеры!F31</f>
        <v>Свердловская, Н.Тагил, МБУ СШ №2, СК "Спутник"</v>
      </c>
      <c r="G46" s="36"/>
      <c r="H46" s="37" t="str">
        <f>призеры!H31</f>
        <v>Сенченко С.А., Перминов И.Р.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33" t="str">
        <f>призеры!A32</f>
        <v>65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34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34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35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А.С.Тимошин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/г.Рыбинск/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А.Н Шелепин</v>
      </c>
      <c r="G57" s="18"/>
      <c r="H57" s="6"/>
    </row>
    <row r="58" spans="1:19" ht="12" customHeight="1">
      <c r="C58" s="1"/>
      <c r="F58" t="str">
        <f>[1]реквизиты!$G$9</f>
        <v>/г.Рыбинск/</v>
      </c>
      <c r="H58" s="7"/>
    </row>
    <row r="63" spans="1:19">
      <c r="S63" t="s">
        <v>9</v>
      </c>
    </row>
  </sheetData>
  <mergeCells count="28"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  <mergeCell ref="J8:J9"/>
    <mergeCell ref="I10:I11"/>
    <mergeCell ref="J10:J11"/>
    <mergeCell ref="J14:J15"/>
    <mergeCell ref="I12:I13"/>
    <mergeCell ref="J12:J13"/>
    <mergeCell ref="A50:A53"/>
    <mergeCell ref="A43:A46"/>
    <mergeCell ref="I18:I19"/>
    <mergeCell ref="A21:A24"/>
    <mergeCell ref="A26:A29"/>
    <mergeCell ref="A31:A34"/>
    <mergeCell ref="A36:A3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4"/>
  <sheetViews>
    <sheetView view="pageBreakPreview" topLeftCell="A33" zoomScale="90" zoomScaleNormal="100" zoomScaleSheetLayoutView="90" workbookViewId="0">
      <selection activeCell="A55" sqref="A55:XFD55"/>
    </sheetView>
  </sheetViews>
  <sheetFormatPr defaultRowHeight="13.2"/>
  <cols>
    <col min="1" max="1" width="5.109375" customWidth="1"/>
    <col min="2" max="2" width="6.6640625" customWidth="1"/>
    <col min="3" max="3" width="32.88671875" customWidth="1"/>
    <col min="4" max="4" width="13.88671875" customWidth="1"/>
    <col min="5" max="5" width="8.109375" style="23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17.25" customHeight="1">
      <c r="A2" s="151" t="s">
        <v>155</v>
      </c>
      <c r="B2" s="151"/>
      <c r="C2" s="151"/>
      <c r="D2" s="151"/>
      <c r="E2" s="151"/>
      <c r="F2" s="151"/>
      <c r="G2" s="151"/>
      <c r="H2" s="151"/>
      <c r="I2" s="151"/>
    </row>
    <row r="3" spans="1:10" ht="28.5" customHeight="1">
      <c r="A3" s="157" t="str">
        <f>'1стр'!A3:I3</f>
        <v>Первенство Уральского федерального округа по самбо среди юношей и девушек 17-18 лет (сезон 2019-2020г.г.).</v>
      </c>
      <c r="B3" s="157"/>
      <c r="C3" s="157"/>
      <c r="D3" s="157"/>
      <c r="E3" s="157"/>
      <c r="F3" s="157"/>
      <c r="G3" s="157"/>
      <c r="H3" s="157"/>
      <c r="I3" s="157"/>
    </row>
    <row r="4" spans="1:10" ht="16.5" customHeight="1" thickBot="1">
      <c r="A4" s="151" t="str">
        <f>'1стр'!A4:I4</f>
        <v>12-14 декабря 2019г.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A6" s="187" t="s">
        <v>27</v>
      </c>
      <c r="B6" s="180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 t="s">
        <v>26</v>
      </c>
      <c r="H6" s="141" t="s">
        <v>3</v>
      </c>
      <c r="I6" s="143"/>
    </row>
    <row r="7" spans="1:10" ht="13.5" customHeight="1" thickBot="1">
      <c r="A7" s="188"/>
      <c r="B7" s="181"/>
      <c r="C7" s="149"/>
      <c r="D7" s="149"/>
      <c r="E7" s="149"/>
      <c r="F7" s="149"/>
      <c r="G7" s="140"/>
      <c r="H7" s="142"/>
      <c r="I7" s="143"/>
    </row>
    <row r="8" spans="1:10" ht="23.1" customHeight="1">
      <c r="A8" s="182" t="s">
        <v>146</v>
      </c>
      <c r="B8" s="102" t="s">
        <v>4</v>
      </c>
      <c r="C8" s="107" t="str">
        <f>[2]ит.пр!C6</f>
        <v>КОМАРСКИХ Ангелина Александровна</v>
      </c>
      <c r="D8" s="107" t="str">
        <f>[2]ит.пр!D6</f>
        <v>14.05.2003, 1сп</v>
      </c>
      <c r="E8" s="107" t="str">
        <f>[2]ит.пр!E6</f>
        <v>УФО</v>
      </c>
      <c r="F8" s="107" t="str">
        <f>[2]ит.пр!F6</f>
        <v>Курганская, СШОР №1</v>
      </c>
      <c r="G8" s="107">
        <f>[2]ит.пр!G6</f>
        <v>0</v>
      </c>
      <c r="H8" s="108" t="str">
        <f>[2]ит.пр!H6</f>
        <v>Суханов ДА</v>
      </c>
      <c r="I8" s="144"/>
      <c r="J8" s="145"/>
    </row>
    <row r="9" spans="1:10" ht="23.1" customHeight="1" thickBot="1">
      <c r="A9" s="183"/>
      <c r="B9" s="103" t="s">
        <v>5</v>
      </c>
      <c r="C9" s="78" t="str">
        <f>[2]ит.пр!C7</f>
        <v>ФИЛИППОВА Валерия Ивановна</v>
      </c>
      <c r="D9" s="78" t="str">
        <f>[2]ит.пр!D7</f>
        <v>12.12.2004, 1сп</v>
      </c>
      <c r="E9" s="78" t="str">
        <f>[2]ит.пр!E7</f>
        <v>УФО</v>
      </c>
      <c r="F9" s="78" t="str">
        <f>[2]ит.пр!F7</f>
        <v>ХМАО-Югра, Нижневартовск</v>
      </c>
      <c r="G9" s="78">
        <f>[2]ит.пр!G7</f>
        <v>0</v>
      </c>
      <c r="H9" s="109" t="str">
        <f>[2]ит.пр!H7</f>
        <v>Воробьев В.В.</v>
      </c>
      <c r="I9" s="144"/>
      <c r="J9" s="145"/>
    </row>
    <row r="10" spans="1:10" ht="23.1" hidden="1" customHeight="1">
      <c r="A10" s="183"/>
      <c r="B10" s="99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9" t="e">
        <f>[2]ит.пр!H8</f>
        <v>#N/A</v>
      </c>
      <c r="I10" s="144"/>
      <c r="J10" s="145"/>
    </row>
    <row r="11" spans="1:10" ht="23.1" hidden="1" customHeight="1" thickBot="1">
      <c r="A11" s="184"/>
      <c r="B11" s="100" t="s">
        <v>6</v>
      </c>
      <c r="C11" s="105" t="e">
        <f>[2]ит.пр!C9</f>
        <v>#N/A</v>
      </c>
      <c r="D11" s="105" t="e">
        <f>[2]ит.пр!D9</f>
        <v>#N/A</v>
      </c>
      <c r="E11" s="105" t="e">
        <f>[2]ит.пр!E9</f>
        <v>#N/A</v>
      </c>
      <c r="F11" s="105" t="e">
        <f>[2]ит.пр!F9</f>
        <v>#N/A</v>
      </c>
      <c r="G11" s="105" t="e">
        <f>[2]ит.пр!G9</f>
        <v>#N/A</v>
      </c>
      <c r="H11" s="106" t="e">
        <f>[2]ит.пр!H9</f>
        <v>#N/A</v>
      </c>
      <c r="I11" s="144"/>
      <c r="J11" s="145"/>
    </row>
    <row r="12" spans="1:10" ht="23.1" customHeight="1">
      <c r="A12" s="130" t="s">
        <v>147</v>
      </c>
      <c r="B12" s="101" t="s">
        <v>4</v>
      </c>
      <c r="C12" s="43" t="str">
        <f>[3]ит.пр!C6</f>
        <v>Крылова Виктория Валерьевна</v>
      </c>
      <c r="D12" s="43" t="str">
        <f>[3]ит.пр!D6</f>
        <v>02.06.2004, 1сп</v>
      </c>
      <c r="E12" s="43" t="str">
        <f>[3]ит.пр!E6</f>
        <v>УФО</v>
      </c>
      <c r="F12" s="43" t="str">
        <f>[3]ит.пр!F6</f>
        <v>Свердловская, Ачит, ДЮСШ</v>
      </c>
      <c r="G12" s="114">
        <f>[3]ит.пр!G6</f>
        <v>0</v>
      </c>
      <c r="H12" s="44" t="str">
        <f>[3]ит.пр!H6</f>
        <v>Минниахметов А.М., Минниахметова Е.Г.</v>
      </c>
      <c r="I12" s="14"/>
      <c r="J12" s="92"/>
    </row>
    <row r="13" spans="1:10" ht="23.1" customHeight="1">
      <c r="A13" s="131"/>
      <c r="B13" s="99" t="s">
        <v>5</v>
      </c>
      <c r="C13" s="94" t="str">
        <f>[3]ит.пр!C7</f>
        <v>КРОХОЛЕВА Полина Андреевна</v>
      </c>
      <c r="D13" s="94" t="str">
        <f>[3]ит.пр!D7</f>
        <v>15.10.2004, 2сп</v>
      </c>
      <c r="E13" s="94" t="str">
        <f>[3]ит.пр!E7</f>
        <v>УФО</v>
      </c>
      <c r="F13" s="94" t="str">
        <f>[3]ит.пр!F7</f>
        <v>Курганская,</v>
      </c>
      <c r="G13" s="88">
        <f>[3]ит.пр!G7</f>
        <v>0</v>
      </c>
      <c r="H13" s="95" t="str">
        <f>[3]ит.пр!H7</f>
        <v>Востряков АА, Никитюк АВ</v>
      </c>
      <c r="I13" s="14"/>
    </row>
    <row r="14" spans="1:10" ht="23.1" customHeight="1">
      <c r="A14" s="131"/>
      <c r="B14" s="99" t="s">
        <v>6</v>
      </c>
      <c r="C14" s="94" t="str">
        <f>[3]ит.пр!C8</f>
        <v>МЯЛИНА Софья Михайловна</v>
      </c>
      <c r="D14" s="94" t="str">
        <f>[3]ит.пр!D8</f>
        <v>14.05.2003, 2сп</v>
      </c>
      <c r="E14" s="94" t="str">
        <f>[3]ит.пр!E8</f>
        <v>УФО</v>
      </c>
      <c r="F14" s="94" t="str">
        <f>[3]ит.пр!F8</f>
        <v>Курганская,</v>
      </c>
      <c r="G14" s="88">
        <f>[3]ит.пр!G8</f>
        <v>0</v>
      </c>
      <c r="H14" s="95" t="str">
        <f>[3]ит.пр!H8</f>
        <v>Шимченко МВ, Колушов ВА</v>
      </c>
      <c r="I14" s="14"/>
    </row>
    <row r="15" spans="1:10" ht="23.1" customHeight="1" thickBot="1">
      <c r="A15" s="132"/>
      <c r="B15" s="100" t="s">
        <v>6</v>
      </c>
      <c r="C15" s="45" t="str">
        <f>[3]ит.пр!C9</f>
        <v>СЕВЕРТОВА Екатерина Владимировна</v>
      </c>
      <c r="D15" s="45" t="str">
        <f>[3]ит.пр!D9</f>
        <v>04.06.03, 2сп</v>
      </c>
      <c r="E15" s="45" t="str">
        <f>[3]ит.пр!E9</f>
        <v>УФО</v>
      </c>
      <c r="F15" s="45" t="str">
        <f>[3]ит.пр!F9</f>
        <v>ХМАО-Югра, г.Междуреченский</v>
      </c>
      <c r="G15" s="90">
        <f>[3]ит.пр!G9</f>
        <v>0</v>
      </c>
      <c r="H15" s="46" t="str">
        <f>[3]ит.пр!H9</f>
        <v>Соколов А.Н.</v>
      </c>
      <c r="I15" s="93"/>
    </row>
    <row r="16" spans="1:10" ht="23.1" customHeight="1">
      <c r="A16" s="130" t="s">
        <v>148</v>
      </c>
      <c r="B16" s="101" t="s">
        <v>4</v>
      </c>
      <c r="C16" s="43" t="str">
        <f>[4]ит.пр!C6</f>
        <v>ДУДИНА Кристина Алексеевна</v>
      </c>
      <c r="D16" s="43" t="str">
        <f>[4]ит.пр!D6</f>
        <v>10.07.2004, 1сп</v>
      </c>
      <c r="E16" s="43" t="str">
        <f>[4]ит.пр!E6</f>
        <v>УФО</v>
      </c>
      <c r="F16" s="43" t="str">
        <f>[4]ит.пр!F6</f>
        <v>Свердловская, Екатеренбург, СК Родина</v>
      </c>
      <c r="G16" s="114">
        <f>[4]ит.пр!G6</f>
        <v>0</v>
      </c>
      <c r="H16" s="44" t="str">
        <f>[4]ит.пр!H6</f>
        <v>Селянина ОВ, Федосеев МЕ</v>
      </c>
      <c r="I16" s="26"/>
      <c r="J16" s="27"/>
    </row>
    <row r="17" spans="1:10" ht="23.1" customHeight="1">
      <c r="A17" s="131"/>
      <c r="B17" s="99" t="s">
        <v>5</v>
      </c>
      <c r="C17" s="94" t="str">
        <f>[4]ит.пр!C7</f>
        <v xml:space="preserve">САРГСЯН Анна Андраниковна </v>
      </c>
      <c r="D17" s="94" t="str">
        <f>[4]ит.пр!D7</f>
        <v>14.05.02, КМС</v>
      </c>
      <c r="E17" s="94" t="str">
        <f>[4]ит.пр!E7</f>
        <v>УФО</v>
      </c>
      <c r="F17" s="94" t="str">
        <f>[4]ит.пр!F7</f>
        <v>ХМАО-Югра, г.Лангепас</v>
      </c>
      <c r="G17" s="88">
        <f>[4]ит.пр!G7</f>
        <v>0</v>
      </c>
      <c r="H17" s="95" t="str">
        <f>[4]ит.пр!H7</f>
        <v>Саргсян А.Г.</v>
      </c>
      <c r="I17" s="14"/>
      <c r="J17" s="27"/>
    </row>
    <row r="18" spans="1:10" ht="23.1" customHeight="1">
      <c r="A18" s="131"/>
      <c r="B18" s="99" t="s">
        <v>6</v>
      </c>
      <c r="C18" s="94" t="str">
        <f>[4]ит.пр!C8</f>
        <v>СУДОРГИНА Елизавета Андреевна</v>
      </c>
      <c r="D18" s="94" t="str">
        <f>[4]ит.пр!D8</f>
        <v>19.03.2002, 1сп</v>
      </c>
      <c r="E18" s="94" t="str">
        <f>[4]ит.пр!E8</f>
        <v>УФО</v>
      </c>
      <c r="F18" s="94" t="str">
        <f>[4]ит.пр!F8</f>
        <v xml:space="preserve">Челябинская, </v>
      </c>
      <c r="G18" s="88">
        <f>[4]ит.пр!G8</f>
        <v>0</v>
      </c>
      <c r="H18" s="95" t="str">
        <f>[4]ит.пр!H8</f>
        <v>Сударгин АВ</v>
      </c>
      <c r="I18" s="14"/>
      <c r="J18" s="27"/>
    </row>
    <row r="19" spans="1:10" ht="23.1" customHeight="1" thickBot="1">
      <c r="A19" s="132"/>
      <c r="B19" s="100" t="s">
        <v>6</v>
      </c>
      <c r="C19" s="45" t="str">
        <f>[4]ит.пр!C9</f>
        <v>САФРОНОВА Екатерина Алексеевна</v>
      </c>
      <c r="D19" s="45" t="str">
        <f>[4]ит.пр!D9</f>
        <v>01.04.2002, 1сп</v>
      </c>
      <c r="E19" s="45" t="str">
        <f>[4]ит.пр!E9</f>
        <v>УФО</v>
      </c>
      <c r="F19" s="45" t="str">
        <f>[4]ит.пр!F9</f>
        <v>Свердловская, Екатеренбург, СК Родина</v>
      </c>
      <c r="G19" s="90">
        <f>[4]ит.пр!G9</f>
        <v>0</v>
      </c>
      <c r="H19" s="46" t="str">
        <f>[4]ит.пр!H9</f>
        <v>Селянина ОВ, Федосеев МЕ</v>
      </c>
      <c r="I19" s="26"/>
    </row>
    <row r="20" spans="1:10" ht="23.1" customHeight="1">
      <c r="A20" s="130" t="s">
        <v>149</v>
      </c>
      <c r="B20" s="101" t="s">
        <v>4</v>
      </c>
      <c r="C20" s="43" t="str">
        <f>[5]ит.пр!C6</f>
        <v>РЫСИНА Алексанра Сергеевна</v>
      </c>
      <c r="D20" s="43" t="str">
        <f>[5]ит.пр!D6</f>
        <v>02.03.03, 1сп</v>
      </c>
      <c r="E20" s="43" t="str">
        <f>[5]ит.пр!E6</f>
        <v>УФО</v>
      </c>
      <c r="F20" s="43" t="str">
        <f>[5]ит.пр!F6</f>
        <v>ХМАО-Югра, г.Нижневартовск</v>
      </c>
      <c r="G20" s="114">
        <f>[5]ит.пр!G6</f>
        <v>0</v>
      </c>
      <c r="H20" s="44" t="str">
        <f>[5]ит.пр!H6</f>
        <v>Воробьев В.В.</v>
      </c>
      <c r="I20" s="26"/>
      <c r="J20" s="27"/>
    </row>
    <row r="21" spans="1:10" ht="23.1" customHeight="1">
      <c r="A21" s="131"/>
      <c r="B21" s="99" t="s">
        <v>5</v>
      </c>
      <c r="C21" s="94" t="str">
        <f>[5]ит.пр!C7</f>
        <v xml:space="preserve">САРГСЯН Ани Андраниковна </v>
      </c>
      <c r="D21" s="94" t="str">
        <f>[5]ит.пр!D7</f>
        <v>14.05.02, КМС</v>
      </c>
      <c r="E21" s="94" t="str">
        <f>[5]ит.пр!E7</f>
        <v>УФО</v>
      </c>
      <c r="F21" s="94" t="str">
        <f>[5]ит.пр!F7</f>
        <v>ХМАО-Югра, г.Лангепас</v>
      </c>
      <c r="G21" s="88">
        <f>[5]ит.пр!G7</f>
        <v>0</v>
      </c>
      <c r="H21" s="95" t="str">
        <f>[5]ит.пр!H7</f>
        <v>Саргсян А.Г.</v>
      </c>
      <c r="I21" s="14"/>
      <c r="J21" s="27"/>
    </row>
    <row r="22" spans="1:10" ht="23.1" customHeight="1">
      <c r="A22" s="131"/>
      <c r="B22" s="99" t="s">
        <v>6</v>
      </c>
      <c r="C22" s="94" t="str">
        <f>[5]ит.пр!C8</f>
        <v>АРТАМОНОВА Екатерина Николаевна</v>
      </c>
      <c r="D22" s="94" t="str">
        <f>[5]ит.пр!D8</f>
        <v>12.03.2002, 1сп</v>
      </c>
      <c r="E22" s="94" t="str">
        <f>[5]ит.пр!E8</f>
        <v>УФО</v>
      </c>
      <c r="F22" s="94" t="str">
        <f>[5]ит.пр!F8</f>
        <v xml:space="preserve">Челябинская, </v>
      </c>
      <c r="G22" s="88">
        <f>[5]ит.пр!G8</f>
        <v>0</v>
      </c>
      <c r="H22" s="95" t="str">
        <f>[5]ит.пр!H8</f>
        <v>Шальков АН</v>
      </c>
      <c r="I22" s="14"/>
      <c r="J22" s="27"/>
    </row>
    <row r="23" spans="1:10" ht="23.1" customHeight="1" thickBot="1">
      <c r="A23" s="132"/>
      <c r="B23" s="100" t="s">
        <v>6</v>
      </c>
      <c r="C23" s="45" t="str">
        <f>[5]ит.пр!C9</f>
        <v>Шашкина Екатерина Николаевна</v>
      </c>
      <c r="D23" s="45" t="str">
        <f>[5]ит.пр!D9</f>
        <v>22.05.2003, 2сп</v>
      </c>
      <c r="E23" s="45" t="str">
        <f>[5]ит.пр!E9</f>
        <v>УФО</v>
      </c>
      <c r="F23" s="45" t="str">
        <f>[5]ит.пр!F9</f>
        <v>Свердловская, Н.Тагил, СШ Тагилстрой</v>
      </c>
      <c r="G23" s="90">
        <f>[5]ит.пр!G9</f>
        <v>0</v>
      </c>
      <c r="H23" s="46" t="str">
        <f>[5]ит.пр!H9</f>
        <v>Пляшкун Н.В.</v>
      </c>
      <c r="I23" s="26"/>
    </row>
    <row r="24" spans="1:10" ht="23.1" customHeight="1">
      <c r="A24" s="130" t="s">
        <v>150</v>
      </c>
      <c r="B24" s="101" t="s">
        <v>4</v>
      </c>
      <c r="C24" s="43" t="str">
        <f>[6]ит.пр!C6</f>
        <v>Штенцова Валентина Михайловна</v>
      </c>
      <c r="D24" s="43" t="str">
        <f>[6]ит.пр!D6</f>
        <v>10.06.2004, КМС</v>
      </c>
      <c r="E24" s="43" t="str">
        <f>[6]ит.пр!E6</f>
        <v>УФО</v>
      </c>
      <c r="F24" s="43" t="str">
        <f>[6]ит.пр!F6</f>
        <v>Свердловская, Арти, АСОШ №1</v>
      </c>
      <c r="G24" s="114">
        <f>[6]ит.пр!G6</f>
        <v>0</v>
      </c>
      <c r="H24" s="44" t="str">
        <f>[6]ит.пр!H6</f>
        <v>Савинский В.С.</v>
      </c>
      <c r="I24" s="26"/>
      <c r="J24" s="27"/>
    </row>
    <row r="25" spans="1:10" ht="23.1" customHeight="1">
      <c r="A25" s="131"/>
      <c r="B25" s="99" t="s">
        <v>5</v>
      </c>
      <c r="C25" s="94" t="str">
        <f>[6]ит.пр!C7</f>
        <v>НОРИЦЫНА Виктория Анатольевна</v>
      </c>
      <c r="D25" s="94" t="str">
        <f>[6]ит.пр!D7</f>
        <v>13.09.2004, 1сп</v>
      </c>
      <c r="E25" s="94" t="str">
        <f>[6]ит.пр!E7</f>
        <v>УФО</v>
      </c>
      <c r="F25" s="94" t="str">
        <f>[6]ит.пр!F7</f>
        <v>Свердловская, Екатеренбург, СК Родина</v>
      </c>
      <c r="G25" s="88">
        <f>[6]ит.пр!G7</f>
        <v>0</v>
      </c>
      <c r="H25" s="95" t="str">
        <f>[6]ит.пр!H7</f>
        <v>Селянина ОВ, Федосеев МЕ</v>
      </c>
      <c r="I25" s="14"/>
      <c r="J25" s="27"/>
    </row>
    <row r="26" spans="1:10" ht="23.1" customHeight="1">
      <c r="A26" s="131"/>
      <c r="B26" s="99" t="s">
        <v>6</v>
      </c>
      <c r="C26" s="94" t="str">
        <f>[6]ит.пр!C8</f>
        <v>РУСИНА Анастасия Алексеевна</v>
      </c>
      <c r="D26" s="94" t="str">
        <f>[6]ит.пр!D8</f>
        <v>29.10.02, 3сп</v>
      </c>
      <c r="E26" s="94" t="str">
        <f>[6]ит.пр!E8</f>
        <v>УФО</v>
      </c>
      <c r="F26" s="94" t="str">
        <f>[6]ит.пр!F8</f>
        <v>ХМАО-Югра, г.Нижневартовск</v>
      </c>
      <c r="G26" s="88">
        <f>[6]ит.пр!G8</f>
        <v>0</v>
      </c>
      <c r="H26" s="95" t="str">
        <f>[6]ит.пр!H8</f>
        <v>Воробьев В.В.</v>
      </c>
      <c r="I26" s="14"/>
      <c r="J26" s="27"/>
    </row>
    <row r="27" spans="1:10" ht="23.1" customHeight="1" thickBot="1">
      <c r="A27" s="132"/>
      <c r="B27" s="100" t="s">
        <v>6</v>
      </c>
      <c r="C27" s="45" t="str">
        <f>[6]ит.пр!C9</f>
        <v>РУСАКОВА Дарья Олеговна</v>
      </c>
      <c r="D27" s="45" t="str">
        <f>[6]ит.пр!D9</f>
        <v>27.03.2002, 1сп</v>
      </c>
      <c r="E27" s="45" t="str">
        <f>[6]ит.пр!E9</f>
        <v>УФО</v>
      </c>
      <c r="F27" s="45" t="str">
        <f>[6]ит.пр!F9</f>
        <v>Свердловская, Екатеренбург, СК Родина</v>
      </c>
      <c r="G27" s="90">
        <f>[6]ит.пр!G9</f>
        <v>0</v>
      </c>
      <c r="H27" s="46" t="str">
        <f>[6]ит.пр!H9</f>
        <v>Федосеев МЕ, Никулин ИВ</v>
      </c>
      <c r="I27" s="25" t="s">
        <v>11</v>
      </c>
    </row>
    <row r="28" spans="1:10" ht="23.1" customHeight="1">
      <c r="A28" s="130" t="s">
        <v>29</v>
      </c>
      <c r="B28" s="101" t="s">
        <v>4</v>
      </c>
      <c r="C28" s="43" t="str">
        <f>[7]ит.пр!C6</f>
        <v>МУХИНА Ольга Дмитриевна</v>
      </c>
      <c r="D28" s="43" t="str">
        <f>[7]ит.пр!D6</f>
        <v>10.08.2004, 2сп</v>
      </c>
      <c r="E28" s="43" t="str">
        <f>[7]ит.пр!E6</f>
        <v>УФО</v>
      </c>
      <c r="F28" s="43" t="str">
        <f>[7]ит.пр!F6</f>
        <v>Свердловская, Екатеренбург, СК Родина</v>
      </c>
      <c r="G28" s="114">
        <f>[7]ит.пр!G6</f>
        <v>0</v>
      </c>
      <c r="H28" s="44" t="str">
        <f>[7]ит.пр!H6</f>
        <v>Печуров ЕА</v>
      </c>
      <c r="I28" s="26"/>
      <c r="J28" s="27"/>
    </row>
    <row r="29" spans="1:10" ht="23.1" customHeight="1">
      <c r="A29" s="131"/>
      <c r="B29" s="99" t="s">
        <v>5</v>
      </c>
      <c r="C29" s="94" t="str">
        <f>[7]ит.пр!C7</f>
        <v>КОМАРДИНА Олеся Алексеевна</v>
      </c>
      <c r="D29" s="94" t="str">
        <f>[7]ит.пр!D7</f>
        <v>17.04.2003, 1сп</v>
      </c>
      <c r="E29" s="94" t="str">
        <f>[7]ит.пр!E7</f>
        <v>УФО</v>
      </c>
      <c r="F29" s="94" t="str">
        <f>[7]ит.пр!F7</f>
        <v>Свердловская, Екатеренбург, СК Родина</v>
      </c>
      <c r="G29" s="88">
        <f>[7]ит.пр!G7</f>
        <v>0</v>
      </c>
      <c r="H29" s="95" t="str">
        <f>[7]ит.пр!H7</f>
        <v>Селянина ОВ, Федосеев МЕ</v>
      </c>
      <c r="I29" s="14"/>
      <c r="J29" s="27"/>
    </row>
    <row r="30" spans="1:10" ht="23.1" customHeight="1">
      <c r="A30" s="131"/>
      <c r="B30" s="99" t="s">
        <v>6</v>
      </c>
      <c r="C30" s="94" t="str">
        <f>[7]ит.пр!C8</f>
        <v>ПРОКОПЬЕВА Валерия Александровна</v>
      </c>
      <c r="D30" s="94" t="str">
        <f>[7]ит.пр!D8</f>
        <v>08.08.03, 1сп</v>
      </c>
      <c r="E30" s="94" t="str">
        <f>[7]ит.пр!E8</f>
        <v>УФО</v>
      </c>
      <c r="F30" s="94" t="str">
        <f>[7]ит.пр!F8</f>
        <v>ХМАО-Югра, г.Лангепас</v>
      </c>
      <c r="G30" s="88">
        <f>[7]ит.пр!G8</f>
        <v>0</v>
      </c>
      <c r="H30" s="95" t="str">
        <f>[7]ит.пр!H8</f>
        <v>Саргсян А.Г.</v>
      </c>
      <c r="I30" s="14"/>
      <c r="J30" s="27"/>
    </row>
    <row r="31" spans="1:10" ht="23.1" customHeight="1" thickBot="1">
      <c r="A31" s="132"/>
      <c r="B31" s="100" t="s">
        <v>6</v>
      </c>
      <c r="C31" s="45" t="str">
        <f>[7]ит.пр!C9</f>
        <v>Абросимова Алена Алексеевна</v>
      </c>
      <c r="D31" s="45" t="str">
        <f>[7]ит.пр!D9</f>
        <v>13.10.2003, КМС</v>
      </c>
      <c r="E31" s="45" t="str">
        <f>[7]ит.пр!E9</f>
        <v>УФО</v>
      </c>
      <c r="F31" s="45" t="str">
        <f>[7]ит.пр!F9</f>
        <v>Свердловская, Н.Тагил, МБУ СШ №2, СК "Спутник"</v>
      </c>
      <c r="G31" s="90">
        <f>[7]ит.пр!G9</f>
        <v>0</v>
      </c>
      <c r="H31" s="46" t="str">
        <f>[7]ит.пр!H9</f>
        <v>Сенченко С.А., Перминов И.Р.</v>
      </c>
      <c r="I31" s="26"/>
    </row>
    <row r="32" spans="1:10" ht="23.1" customHeight="1">
      <c r="A32" s="130" t="s">
        <v>151</v>
      </c>
      <c r="B32" s="101" t="s">
        <v>4</v>
      </c>
      <c r="C32" s="43" t="str">
        <f>[8]ит.пр!C6</f>
        <v>Воронова Виктория Викторовна</v>
      </c>
      <c r="D32" s="43" t="str">
        <f>[8]ит.пр!D6</f>
        <v>31.05.2002, КМС</v>
      </c>
      <c r="E32" s="43" t="str">
        <f>[8]ит.пр!E6</f>
        <v>УФО</v>
      </c>
      <c r="F32" s="43" t="str">
        <f>[8]ит.пр!F6</f>
        <v>Свердловская, Екатеринбург, ГАУ СО "СШОР по самбо и дзюдо"</v>
      </c>
      <c r="G32" s="114">
        <f>[8]ит.пр!G6</f>
        <v>0</v>
      </c>
      <c r="H32" s="44" t="str">
        <f>[8]ит.пр!H6</f>
        <v>Воронов В.В.,Бородин О.Б.</v>
      </c>
      <c r="I32" s="26"/>
      <c r="J32" s="27"/>
    </row>
    <row r="33" spans="1:10" ht="23.1" customHeight="1">
      <c r="A33" s="131"/>
      <c r="B33" s="99" t="s">
        <v>5</v>
      </c>
      <c r="C33" s="94" t="str">
        <f>[8]ит.пр!C7</f>
        <v>КОЛЕСНИК Анастасия Викторовна</v>
      </c>
      <c r="D33" s="94" t="str">
        <f>[8]ит.пр!D7</f>
        <v>29.11.2002, КМС</v>
      </c>
      <c r="E33" s="94" t="str">
        <f>[8]ит.пр!E7</f>
        <v>УФО</v>
      </c>
      <c r="F33" s="94" t="str">
        <f>[8]ит.пр!F7</f>
        <v>Свердловская, СШОР по Самбо и Дзюдо</v>
      </c>
      <c r="G33" s="88">
        <f>[8]ит.пр!G7</f>
        <v>0</v>
      </c>
      <c r="H33" s="95" t="str">
        <f>[8]ит.пр!H7</f>
        <v xml:space="preserve">Федосеев МЕ, </v>
      </c>
      <c r="I33" s="14"/>
      <c r="J33" s="27"/>
    </row>
    <row r="34" spans="1:10" ht="23.1" customHeight="1">
      <c r="A34" s="131"/>
      <c r="B34" s="99" t="s">
        <v>6</v>
      </c>
      <c r="C34" s="94" t="str">
        <f>[8]ит.пр!C8</f>
        <v>УШАКОВА Мария Васильевна</v>
      </c>
      <c r="D34" s="94" t="str">
        <f>[8]ит.пр!D8</f>
        <v>11.06.2004, 3сп</v>
      </c>
      <c r="E34" s="94" t="str">
        <f>[8]ит.пр!E8</f>
        <v>УФО</v>
      </c>
      <c r="F34" s="94" t="str">
        <f>[8]ит.пр!F8</f>
        <v xml:space="preserve">Челябинская, </v>
      </c>
      <c r="G34" s="88">
        <f>[8]ит.пр!G8</f>
        <v>0</v>
      </c>
      <c r="H34" s="95" t="str">
        <f>[8]ит.пр!H8</f>
        <v>Плотников АИ, Бенько ОП</v>
      </c>
      <c r="I34" s="14"/>
      <c r="J34" s="27"/>
    </row>
    <row r="35" spans="1:10" ht="23.1" customHeight="1" thickBot="1">
      <c r="A35" s="132"/>
      <c r="B35" s="100" t="s">
        <v>6</v>
      </c>
      <c r="C35" s="45" t="str">
        <f>[8]ит.пр!C9</f>
        <v>ПИСКОВИТИНА Елена Алексеевна</v>
      </c>
      <c r="D35" s="45" t="str">
        <f>[8]ит.пр!D9</f>
        <v>19.12.02, 1сп</v>
      </c>
      <c r="E35" s="45" t="str">
        <f>[8]ит.пр!E9</f>
        <v>УФО</v>
      </c>
      <c r="F35" s="45" t="str">
        <f>[8]ит.пр!F9</f>
        <v>Челябинская обл., г.Златоуст</v>
      </c>
      <c r="G35" s="90">
        <f>[8]ит.пр!G9</f>
        <v>0</v>
      </c>
      <c r="H35" s="46" t="str">
        <f>[8]ит.пр!H9</f>
        <v>Большина О.А.</v>
      </c>
      <c r="I35" s="26"/>
    </row>
    <row r="36" spans="1:10" ht="23.1" customHeight="1">
      <c r="A36" s="130" t="s">
        <v>152</v>
      </c>
      <c r="B36" s="101" t="s">
        <v>4</v>
      </c>
      <c r="C36" s="43" t="str">
        <f>[9]ит.пр!C6</f>
        <v>СИДОРОВА Анна Сергеевна</v>
      </c>
      <c r="D36" s="43" t="str">
        <f>[9]ит.пр!D6</f>
        <v>03.12.02, КМС</v>
      </c>
      <c r="E36" s="43" t="str">
        <f>[9]ит.пр!E6</f>
        <v>УФО</v>
      </c>
      <c r="F36" s="43" t="str">
        <f>[9]ит.пр!F6</f>
        <v>Челябинская обл., г.Челябинск</v>
      </c>
      <c r="G36" s="114">
        <f>[9]ит.пр!G6</f>
        <v>0</v>
      </c>
      <c r="H36" s="44" t="str">
        <f>[9]ит.пр!H6</f>
        <v>Мосейчук В.Н., Сидоров С.П.</v>
      </c>
      <c r="I36" s="26"/>
      <c r="J36" s="27"/>
    </row>
    <row r="37" spans="1:10" ht="23.1" customHeight="1">
      <c r="A37" s="131"/>
      <c r="B37" s="99" t="s">
        <v>5</v>
      </c>
      <c r="C37" s="94" t="str">
        <f>[9]ит.пр!C7</f>
        <v>ГОРБОВА Анна Дмитриевна</v>
      </c>
      <c r="D37" s="94" t="str">
        <f>[9]ит.пр!D7</f>
        <v>16.10.02, КМС</v>
      </c>
      <c r="E37" s="94" t="str">
        <f>[9]ит.пр!E7</f>
        <v>УФО</v>
      </c>
      <c r="F37" s="94" t="str">
        <f>[9]ит.пр!F7</f>
        <v>Курганская обл., г.Курган, ДЮСШ №4</v>
      </c>
      <c r="G37" s="88">
        <f>[9]ит.пр!G7</f>
        <v>0</v>
      </c>
      <c r="H37" s="95" t="str">
        <f>[9]ит.пр!H7</f>
        <v>Осипов В.Ю.
Печерских В.И.</v>
      </c>
      <c r="I37" s="14"/>
      <c r="J37" s="27"/>
    </row>
    <row r="38" spans="1:10" ht="23.1" customHeight="1">
      <c r="A38" s="131"/>
      <c r="B38" s="99" t="s">
        <v>6</v>
      </c>
      <c r="C38" s="94" t="str">
        <f>[9]ит.пр!C8</f>
        <v>Чалбаева Кристина Николаевна</v>
      </c>
      <c r="D38" s="94" t="str">
        <f>[9]ит.пр!D8</f>
        <v>04.05.2003, 1юн</v>
      </c>
      <c r="E38" s="94" t="str">
        <f>[9]ит.пр!E8</f>
        <v>УФО</v>
      </c>
      <c r="F38" s="94" t="str">
        <f>[9]ит.пр!F8</f>
        <v>Свердловская, Сысерть, ДЮСШ Мастер-Динамо</v>
      </c>
      <c r="G38" s="88">
        <f>[9]ит.пр!G8</f>
        <v>0</v>
      </c>
      <c r="H38" s="95" t="str">
        <f>[9]ит.пр!H8</f>
        <v>Демидов И.В.</v>
      </c>
      <c r="I38" s="14"/>
      <c r="J38" s="27"/>
    </row>
    <row r="39" spans="1:10" ht="23.1" customHeight="1" thickBot="1">
      <c r="A39" s="132"/>
      <c r="B39" s="100" t="s">
        <v>6</v>
      </c>
      <c r="C39" s="45" t="str">
        <f>[9]ит.пр!C9</f>
        <v xml:space="preserve">ЗАМАНОВА Арина Вадимовна </v>
      </c>
      <c r="D39" s="45" t="str">
        <f>[9]ит.пр!D9</f>
        <v>05.12.2003, 1сп</v>
      </c>
      <c r="E39" s="45" t="str">
        <f>[9]ит.пр!E9</f>
        <v>УФО</v>
      </c>
      <c r="F39" s="45" t="str">
        <f>[9]ит.пр!F9</f>
        <v xml:space="preserve">Челябинская, </v>
      </c>
      <c r="G39" s="90">
        <f>[9]ит.пр!G9</f>
        <v>0</v>
      </c>
      <c r="H39" s="46" t="str">
        <f>[9]ит.пр!H9</f>
        <v>Питунин АГ</v>
      </c>
      <c r="I39" s="26"/>
    </row>
    <row r="40" spans="1:10" ht="23.1" customHeight="1">
      <c r="A40" s="185" t="s">
        <v>153</v>
      </c>
      <c r="B40" s="101" t="s">
        <v>4</v>
      </c>
      <c r="C40" s="43" t="str">
        <f>[10]ит.пр!C6</f>
        <v>РЕЧКАЛОВА Дарья Андреевна</v>
      </c>
      <c r="D40" s="43" t="str">
        <f>[10]ит.пр!D6</f>
        <v>19.06.2003, КМС</v>
      </c>
      <c r="E40" s="43" t="str">
        <f>[10]ит.пр!E6</f>
        <v>УФО</v>
      </c>
      <c r="F40" s="43" t="str">
        <f>[10]ит.пр!F6</f>
        <v>Свердловская, Екатеренбург, СК Родина</v>
      </c>
      <c r="G40" s="114">
        <f>[10]ит.пр!G6</f>
        <v>0</v>
      </c>
      <c r="H40" s="44" t="str">
        <f>[10]ит.пр!H6</f>
        <v>Воронов ВВ, Дымшаков МИ</v>
      </c>
      <c r="I40" s="26"/>
      <c r="J40" s="27"/>
    </row>
    <row r="41" spans="1:10" ht="23.1" customHeight="1">
      <c r="A41" s="131"/>
      <c r="B41" s="99" t="s">
        <v>5</v>
      </c>
      <c r="C41" s="94" t="str">
        <f>[10]ит.пр!C7</f>
        <v>БОРДОЧЕНКО Мария Александровна</v>
      </c>
      <c r="D41" s="94" t="str">
        <f>[10]ит.пр!D7</f>
        <v>09.07.03, 3сп</v>
      </c>
      <c r="E41" s="94" t="str">
        <f>[10]ит.пр!E7</f>
        <v>УФО</v>
      </c>
      <c r="F41" s="94" t="str">
        <f>[10]ит.пр!F7</f>
        <v>ХМАО-Югра, г.Ханты-Мансийск</v>
      </c>
      <c r="G41" s="88">
        <f>[10]ит.пр!G7</f>
        <v>0</v>
      </c>
      <c r="H41" s="95" t="str">
        <f>[10]ит.пр!H7</f>
        <v>Феоктистов Ю.Н., Магеррамов Н.О.</v>
      </c>
      <c r="I41" s="14"/>
      <c r="J41" s="27"/>
    </row>
    <row r="42" spans="1:10" ht="23.1" customHeight="1">
      <c r="A42" s="131"/>
      <c r="B42" s="99" t="s">
        <v>6</v>
      </c>
      <c r="C42" s="94" t="str">
        <f>[10]ит.пр!C8</f>
        <v>ТИМОШЕНКО Анастасия Станиславовна</v>
      </c>
      <c r="D42" s="94" t="str">
        <f>[10]ит.пр!D8</f>
        <v>26.07.02, 3сп</v>
      </c>
      <c r="E42" s="94" t="str">
        <f>[10]ит.пр!E8</f>
        <v>УФО</v>
      </c>
      <c r="F42" s="94" t="str">
        <f>[10]ит.пр!F8</f>
        <v>Курганская обл., г.Курган, ДЮСШ №4</v>
      </c>
      <c r="G42" s="88">
        <f>[10]ит.пр!G8</f>
        <v>0</v>
      </c>
      <c r="H42" s="95" t="str">
        <f>[10]ит.пр!H8</f>
        <v>Распопов А.Н.</v>
      </c>
      <c r="I42" s="14"/>
      <c r="J42" s="27"/>
    </row>
    <row r="43" spans="1:10" ht="23.1" customHeight="1" thickBot="1">
      <c r="A43" s="186"/>
      <c r="B43" s="100" t="s">
        <v>6</v>
      </c>
      <c r="C43" s="90" t="str">
        <f>[10]ит.пр!C9</f>
        <v>ПЕТРОВА Полина Константиновна</v>
      </c>
      <c r="D43" s="90" t="str">
        <f>[10]ит.пр!D9</f>
        <v>15.08.02, 3сп</v>
      </c>
      <c r="E43" s="90" t="str">
        <f>[10]ит.пр!E9</f>
        <v>УФО</v>
      </c>
      <c r="F43" s="90" t="str">
        <f>[10]ит.пр!F9</f>
        <v>Курганская обл., г.Курган, ДЮСШ №4</v>
      </c>
      <c r="G43" s="90">
        <f>[10]ит.пр!G9</f>
        <v>0</v>
      </c>
      <c r="H43" s="91" t="str">
        <f>[10]ит.пр!H9</f>
        <v>Распопов А.Н.</v>
      </c>
      <c r="I43" s="26"/>
    </row>
    <row r="44" spans="1:10" ht="23.1" customHeight="1">
      <c r="A44" s="130" t="s">
        <v>154</v>
      </c>
      <c r="B44" s="98" t="s">
        <v>4</v>
      </c>
      <c r="C44" s="96" t="str">
        <f>[11]ит.пр!C6</f>
        <v>МИХЕЕВА Ольга Игоревна</v>
      </c>
      <c r="D44" s="96" t="str">
        <f>[11]ит.пр!D6</f>
        <v>22.09.2002, 1сп</v>
      </c>
      <c r="E44" s="96" t="str">
        <f>[11]ит.пр!E6</f>
        <v>УФО</v>
      </c>
      <c r="F44" s="96" t="str">
        <f>[11]ит.пр!F6</f>
        <v>Свердловская, Екатеренбург, СК Родина</v>
      </c>
      <c r="G44" s="115">
        <f>[11]ит.пр!G6</f>
        <v>0</v>
      </c>
      <c r="H44" s="97" t="str">
        <f>[11]ит.пр!H6</f>
        <v>Селянина ОВ, Федосеев МЕ</v>
      </c>
      <c r="I44" s="26"/>
      <c r="J44" s="27"/>
    </row>
    <row r="45" spans="1:10" ht="23.1" customHeight="1">
      <c r="A45" s="131"/>
      <c r="B45" s="99" t="s">
        <v>5</v>
      </c>
      <c r="C45" s="94" t="str">
        <f>[11]ит.пр!C7</f>
        <v>КИРИЧЕНКО Маргарита Евгеньевна</v>
      </c>
      <c r="D45" s="94" t="str">
        <f>[11]ит.пр!D7</f>
        <v>04.07.2002, КМС</v>
      </c>
      <c r="E45" s="94" t="str">
        <f>[11]ит.пр!E7</f>
        <v>УФО</v>
      </c>
      <c r="F45" s="94" t="str">
        <f>[11]ит.пр!F7</f>
        <v>Свердловская, Екатеренбург, СК Родина</v>
      </c>
      <c r="G45" s="88">
        <f>[11]ит.пр!G7</f>
        <v>0</v>
      </c>
      <c r="H45" s="95" t="str">
        <f>[11]ит.пр!H7</f>
        <v>Воронов ВВ, Бородин ОБ</v>
      </c>
      <c r="I45" s="14"/>
      <c r="J45" s="27"/>
    </row>
    <row r="46" spans="1:10" ht="23.1" customHeight="1">
      <c r="A46" s="131"/>
      <c r="B46" s="99" t="s">
        <v>6</v>
      </c>
      <c r="C46" s="94" t="str">
        <f>[11]ит.пр!C8</f>
        <v>ГЕРАСИМОВА Виктория Анатольевна</v>
      </c>
      <c r="D46" s="94" t="str">
        <f>[11]ит.пр!D8</f>
        <v>17.01.2004, 1сп</v>
      </c>
      <c r="E46" s="94" t="str">
        <f>[11]ит.пр!E8</f>
        <v>УФО</v>
      </c>
      <c r="F46" s="94" t="str">
        <f>[11]ит.пр!F8</f>
        <v>Курганская,</v>
      </c>
      <c r="G46" s="88">
        <f>[11]ит.пр!G8</f>
        <v>0</v>
      </c>
      <c r="H46" s="95" t="str">
        <f>[11]ит.пр!H8</f>
        <v>Евтодеев ВФ</v>
      </c>
      <c r="I46" s="14"/>
      <c r="J46" s="27"/>
    </row>
    <row r="47" spans="1:10" ht="23.1" customHeight="1" thickBot="1">
      <c r="A47" s="132"/>
      <c r="B47" s="100" t="s">
        <v>6</v>
      </c>
      <c r="C47" s="45" t="str">
        <f>[11]ит.пр!C9</f>
        <v>ШЕПИЛОВА Милена Вадимовна</v>
      </c>
      <c r="D47" s="45" t="str">
        <f>[11]ит.пр!D9</f>
        <v>01.07.2003, 1сп</v>
      </c>
      <c r="E47" s="45" t="str">
        <f>[11]ит.пр!E9</f>
        <v>УФО</v>
      </c>
      <c r="F47" s="45" t="str">
        <f>[11]ит.пр!F9</f>
        <v>ХМАО-Югра, Нижневартовск,</v>
      </c>
      <c r="G47" s="90">
        <f>[11]ит.пр!G9</f>
        <v>0</v>
      </c>
      <c r="H47" s="46" t="str">
        <f>[11]ит.пр!H9</f>
        <v>Калачей АЮ</v>
      </c>
      <c r="I47" s="26"/>
    </row>
    <row r="48" spans="1:10" ht="23.1" customHeight="1">
      <c r="B48" s="12"/>
      <c r="C48" s="3"/>
      <c r="D48" s="4"/>
      <c r="E48" s="4"/>
      <c r="F48" s="5"/>
      <c r="G48" s="5"/>
      <c r="H48" s="3"/>
      <c r="I48" s="113">
        <v>0</v>
      </c>
      <c r="J48" s="104"/>
    </row>
    <row r="49" spans="1:19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А.С.Тимошин</v>
      </c>
      <c r="G49" s="18"/>
      <c r="H49" s="6"/>
      <c r="I49" s="14"/>
      <c r="J49" s="104"/>
    </row>
    <row r="50" spans="1:19" ht="23.1" customHeight="1">
      <c r="A50" s="1"/>
      <c r="B50" s="18"/>
      <c r="C50" s="7"/>
      <c r="D50" s="7"/>
      <c r="E50" s="22"/>
      <c r="F50" t="str">
        <f>[1]реквизиты!$G$7</f>
        <v>/г.Рыбинск/</v>
      </c>
      <c r="G50" s="17"/>
      <c r="H50" s="7"/>
      <c r="I50" s="14"/>
      <c r="J50" s="104"/>
    </row>
    <row r="51" spans="1:19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А.Н Шелепин</v>
      </c>
      <c r="G51" s="18"/>
      <c r="H51" s="6"/>
      <c r="I51" s="26"/>
      <c r="J51" s="1"/>
    </row>
    <row r="52" spans="1:19" ht="23.1" customHeight="1">
      <c r="C52" s="1"/>
      <c r="F52" t="str">
        <f>[1]реквизиты!$G$9</f>
        <v>/г.Рыбинск/</v>
      </c>
      <c r="H52" s="7"/>
      <c r="I52" s="26"/>
      <c r="J52" s="1"/>
    </row>
    <row r="54" spans="1:19">
      <c r="S54" t="s">
        <v>9</v>
      </c>
    </row>
  </sheetData>
  <mergeCells count="28">
    <mergeCell ref="J8:J9"/>
    <mergeCell ref="J10:J11"/>
    <mergeCell ref="F6:F7"/>
    <mergeCell ref="E6:E7"/>
    <mergeCell ref="A6:A7"/>
    <mergeCell ref="I8:I9"/>
    <mergeCell ref="I10:I11"/>
    <mergeCell ref="A24:A27"/>
    <mergeCell ref="A44:A47"/>
    <mergeCell ref="A32:A35"/>
    <mergeCell ref="A36:A39"/>
    <mergeCell ref="A40:A43"/>
    <mergeCell ref="A28:A31"/>
    <mergeCell ref="A16:A19"/>
    <mergeCell ref="A20:A23"/>
    <mergeCell ref="A12:A15"/>
    <mergeCell ref="B6:B7"/>
    <mergeCell ref="D6:D7"/>
    <mergeCell ref="C6:C7"/>
    <mergeCell ref="A8:A11"/>
    <mergeCell ref="A1:I1"/>
    <mergeCell ref="A2:I2"/>
    <mergeCell ref="A3:I3"/>
    <mergeCell ref="A4:I4"/>
    <mergeCell ref="H6:H7"/>
    <mergeCell ref="I6:I7"/>
    <mergeCell ref="A5:I5"/>
    <mergeCell ref="G6:G7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4"/>
  <sheetViews>
    <sheetView view="pageBreakPreview" topLeftCell="A28" zoomScale="90" zoomScaleNormal="100" zoomScaleSheetLayoutView="90" workbookViewId="0">
      <selection activeCell="N13" sqref="N13"/>
    </sheetView>
  </sheetViews>
  <sheetFormatPr defaultRowHeight="13.2"/>
  <cols>
    <col min="1" max="1" width="5.109375" customWidth="1"/>
    <col min="2" max="2" width="6.6640625" customWidth="1"/>
    <col min="3" max="3" width="32.88671875" customWidth="1"/>
    <col min="4" max="4" width="13.88671875" customWidth="1"/>
    <col min="5" max="5" width="8.109375" style="23" customWidth="1"/>
    <col min="6" max="6" width="17.6640625" customWidth="1"/>
    <col min="7" max="7" width="5.5546875" hidden="1" customWidth="1"/>
    <col min="8" max="8" width="20" customWidth="1"/>
    <col min="9" max="9" width="0.109375" customWidth="1"/>
  </cols>
  <sheetData>
    <row r="1" spans="1:10" ht="21" customHeight="1">
      <c r="A1" s="150" t="s">
        <v>7</v>
      </c>
      <c r="B1" s="150"/>
      <c r="C1" s="150"/>
      <c r="D1" s="150"/>
      <c r="E1" s="150"/>
      <c r="F1" s="150"/>
      <c r="G1" s="150"/>
      <c r="H1" s="150"/>
      <c r="I1" s="150"/>
    </row>
    <row r="2" spans="1:10" ht="41.25" customHeight="1">
      <c r="A2" s="192" t="s">
        <v>156</v>
      </c>
      <c r="B2" s="193"/>
      <c r="C2" s="193"/>
      <c r="D2" s="193"/>
      <c r="E2" s="193"/>
      <c r="F2" s="193"/>
      <c r="G2" s="193"/>
      <c r="H2" s="193"/>
      <c r="I2" s="193"/>
    </row>
    <row r="3" spans="1:10" ht="28.5" customHeight="1">
      <c r="A3" s="157" t="str">
        <f>'1стр'!A3:I3</f>
        <v>Первенство Уральского федерального округа по самбо среди юношей и девушек 17-18 лет (сезон 2019-2020г.г.).</v>
      </c>
      <c r="B3" s="157"/>
      <c r="C3" s="157"/>
      <c r="D3" s="157"/>
      <c r="E3" s="157"/>
      <c r="F3" s="157"/>
      <c r="G3" s="157"/>
      <c r="H3" s="157"/>
      <c r="I3" s="157"/>
    </row>
    <row r="4" spans="1:10" ht="16.5" customHeight="1" thickBot="1">
      <c r="A4" s="151" t="str">
        <f>'1стр'!A4:I4</f>
        <v>12-14 декабря 2019г.</v>
      </c>
      <c r="B4" s="151"/>
      <c r="C4" s="151"/>
      <c r="D4" s="151"/>
      <c r="E4" s="151"/>
      <c r="F4" s="151"/>
      <c r="G4" s="151"/>
      <c r="H4" s="151"/>
      <c r="I4" s="151"/>
    </row>
    <row r="5" spans="1:10" ht="3.75" hidden="1" customHeight="1" thickBot="1">
      <c r="A5" s="151"/>
      <c r="B5" s="151"/>
      <c r="C5" s="151"/>
      <c r="D5" s="151"/>
      <c r="E5" s="151"/>
      <c r="F5" s="151"/>
      <c r="G5" s="151"/>
      <c r="H5" s="151"/>
      <c r="I5" s="151"/>
    </row>
    <row r="6" spans="1:10" ht="11.1" customHeight="1">
      <c r="A6" s="187" t="s">
        <v>27</v>
      </c>
      <c r="B6" s="180" t="s">
        <v>0</v>
      </c>
      <c r="C6" s="148" t="s">
        <v>1</v>
      </c>
      <c r="D6" s="148" t="s">
        <v>2</v>
      </c>
      <c r="E6" s="148" t="s">
        <v>12</v>
      </c>
      <c r="F6" s="148" t="s">
        <v>13</v>
      </c>
      <c r="G6" s="139" t="s">
        <v>26</v>
      </c>
      <c r="H6" s="141" t="s">
        <v>3</v>
      </c>
      <c r="I6" s="143"/>
    </row>
    <row r="7" spans="1:10" ht="13.5" customHeight="1" thickBot="1">
      <c r="A7" s="188"/>
      <c r="B7" s="181"/>
      <c r="C7" s="149"/>
      <c r="D7" s="149"/>
      <c r="E7" s="149"/>
      <c r="F7" s="149"/>
      <c r="G7" s="140"/>
      <c r="H7" s="142"/>
      <c r="I7" s="143"/>
    </row>
    <row r="8" spans="1:10" ht="23.1" customHeight="1">
      <c r="A8" s="189" t="s">
        <v>146</v>
      </c>
      <c r="B8" s="102" t="s">
        <v>4</v>
      </c>
      <c r="C8" s="107" t="str">
        <f>[2]ит.пр!C6</f>
        <v>КОМАРСКИХ Ангелина Александровна</v>
      </c>
      <c r="D8" s="107" t="str">
        <f>[2]ит.пр!D6</f>
        <v>14.05.2003, 1сп</v>
      </c>
      <c r="E8" s="107" t="str">
        <f>[2]ит.пр!E6</f>
        <v>УФО</v>
      </c>
      <c r="F8" s="107" t="str">
        <f>[2]ит.пр!F6</f>
        <v>Курганская, СШОР №1</v>
      </c>
      <c r="G8" s="107">
        <f>[2]ит.пр!G6</f>
        <v>0</v>
      </c>
      <c r="H8" s="108" t="str">
        <f>[2]ит.пр!H6</f>
        <v>Суханов ДА</v>
      </c>
      <c r="I8" s="144"/>
      <c r="J8" s="145"/>
    </row>
    <row r="9" spans="1:10" ht="23.1" customHeight="1" thickBot="1">
      <c r="A9" s="190"/>
      <c r="B9" s="103" t="s">
        <v>5</v>
      </c>
      <c r="C9" s="78" t="str">
        <f>[2]ит.пр!C7</f>
        <v>ФИЛИППОВА Валерия Ивановна</v>
      </c>
      <c r="D9" s="78" t="str">
        <f>[2]ит.пр!D7</f>
        <v>12.12.2004, 1сп</v>
      </c>
      <c r="E9" s="78" t="str">
        <f>[2]ит.пр!E7</f>
        <v>УФО</v>
      </c>
      <c r="F9" s="78" t="str">
        <f>[2]ит.пр!F7</f>
        <v>ХМАО-Югра, Нижневартовск</v>
      </c>
      <c r="G9" s="78">
        <f>[2]ит.пр!G7</f>
        <v>0</v>
      </c>
      <c r="H9" s="109" t="str">
        <f>[2]ит.пр!H7</f>
        <v>Воробьев В.В.</v>
      </c>
      <c r="I9" s="144"/>
      <c r="J9" s="145"/>
    </row>
    <row r="10" spans="1:10" ht="23.1" hidden="1" customHeight="1">
      <c r="A10" s="190"/>
      <c r="B10" s="99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9" t="e">
        <f>[2]ит.пр!H8</f>
        <v>#N/A</v>
      </c>
      <c r="I10" s="144"/>
      <c r="J10" s="145"/>
    </row>
    <row r="11" spans="1:10" ht="23.1" hidden="1" customHeight="1" thickBot="1">
      <c r="A11" s="191"/>
      <c r="B11" s="100" t="s">
        <v>6</v>
      </c>
      <c r="C11" s="105" t="e">
        <f>[2]ит.пр!C9</f>
        <v>#N/A</v>
      </c>
      <c r="D11" s="105" t="e">
        <f>[2]ит.пр!D9</f>
        <v>#N/A</v>
      </c>
      <c r="E11" s="105" t="e">
        <f>[2]ит.пр!E9</f>
        <v>#N/A</v>
      </c>
      <c r="F11" s="105" t="e">
        <f>[2]ит.пр!F9</f>
        <v>#N/A</v>
      </c>
      <c r="G11" s="105" t="e">
        <f>[2]ит.пр!G9</f>
        <v>#N/A</v>
      </c>
      <c r="H11" s="106" t="e">
        <f>[2]ит.пр!H9</f>
        <v>#N/A</v>
      </c>
      <c r="I11" s="144"/>
      <c r="J11" s="145"/>
    </row>
    <row r="12" spans="1:10" ht="24.75" customHeight="1">
      <c r="A12" s="189" t="s">
        <v>147</v>
      </c>
      <c r="B12" s="101" t="s">
        <v>4</v>
      </c>
      <c r="C12" s="43" t="str">
        <f>[3]ит.пр!C6</f>
        <v>Крылова Виктория Валерьевна</v>
      </c>
      <c r="D12" s="43" t="str">
        <f>[3]ит.пр!D6</f>
        <v>02.06.2004, 1сп</v>
      </c>
      <c r="E12" s="43" t="str">
        <f>[3]ит.пр!E6</f>
        <v>УФО</v>
      </c>
      <c r="F12" s="43" t="str">
        <f>[3]ит.пр!F6</f>
        <v>Свердловская, Ачит, ДЮСШ</v>
      </c>
      <c r="G12" s="114">
        <f>[3]ит.пр!G6</f>
        <v>0</v>
      </c>
      <c r="H12" s="44" t="str">
        <f>[3]ит.пр!H6</f>
        <v>Минниахметов А.М., Минниахметова Е.Г.</v>
      </c>
      <c r="I12" s="112"/>
      <c r="J12" s="111"/>
    </row>
    <row r="13" spans="1:10" ht="24.75" customHeight="1" thickBot="1">
      <c r="A13" s="190"/>
      <c r="B13" s="99" t="s">
        <v>5</v>
      </c>
      <c r="C13" s="94" t="str">
        <f>[3]ит.пр!C7</f>
        <v>КРОХОЛЕВА Полина Андреевна</v>
      </c>
      <c r="D13" s="94" t="str">
        <f>[3]ит.пр!D7</f>
        <v>15.10.2004, 2сп</v>
      </c>
      <c r="E13" s="94" t="str">
        <f>[3]ит.пр!E7</f>
        <v>УФО</v>
      </c>
      <c r="F13" s="94" t="str">
        <f>[3]ит.пр!F7</f>
        <v>Курганская,</v>
      </c>
      <c r="G13" s="88">
        <f>[3]ит.пр!G7</f>
        <v>0</v>
      </c>
      <c r="H13" s="95" t="str">
        <f>[3]ит.пр!H7</f>
        <v>Востряков АА, Никитюк АВ</v>
      </c>
      <c r="I13" s="112"/>
    </row>
    <row r="14" spans="1:10" ht="23.1" hidden="1" customHeight="1">
      <c r="A14" s="190"/>
      <c r="B14" s="99" t="s">
        <v>6</v>
      </c>
      <c r="C14" s="94" t="str">
        <f>[3]ит.пр!C8</f>
        <v>МЯЛИНА Софья Михайловна</v>
      </c>
      <c r="D14" s="94" t="str">
        <f>[3]ит.пр!D8</f>
        <v>14.05.2003, 2сп</v>
      </c>
      <c r="E14" s="94" t="str">
        <f>[3]ит.пр!E8</f>
        <v>УФО</v>
      </c>
      <c r="F14" s="94" t="str">
        <f>[3]ит.пр!F8</f>
        <v>Курганская,</v>
      </c>
      <c r="G14" s="88">
        <f>[3]ит.пр!G8</f>
        <v>0</v>
      </c>
      <c r="H14" s="95" t="str">
        <f>[3]ит.пр!H8</f>
        <v>Шимченко МВ, Колушов ВА</v>
      </c>
      <c r="I14" s="112"/>
    </row>
    <row r="15" spans="1:10" ht="23.1" hidden="1" customHeight="1" thickBot="1">
      <c r="A15" s="191"/>
      <c r="B15" s="100" t="s">
        <v>6</v>
      </c>
      <c r="C15" s="45" t="str">
        <f>[3]ит.пр!C9</f>
        <v>СЕВЕРТОВА Екатерина Владимировна</v>
      </c>
      <c r="D15" s="45" t="str">
        <f>[3]ит.пр!D9</f>
        <v>04.06.03, 2сп</v>
      </c>
      <c r="E15" s="45" t="str">
        <f>[3]ит.пр!E9</f>
        <v>УФО</v>
      </c>
      <c r="F15" s="45" t="str">
        <f>[3]ит.пр!F9</f>
        <v>ХМАО-Югра, г.Междуреченский</v>
      </c>
      <c r="G15" s="90">
        <f>[3]ит.пр!G9</f>
        <v>0</v>
      </c>
      <c r="H15" s="46" t="str">
        <f>[3]ит.пр!H9</f>
        <v>Соколов А.Н.</v>
      </c>
      <c r="I15" s="112"/>
    </row>
    <row r="16" spans="1:10" ht="24.75" customHeight="1">
      <c r="A16" s="189" t="s">
        <v>148</v>
      </c>
      <c r="B16" s="101" t="s">
        <v>4</v>
      </c>
      <c r="C16" s="43" t="str">
        <f>[4]ит.пр!C6</f>
        <v>ДУДИНА Кристина Алексеевна</v>
      </c>
      <c r="D16" s="43" t="str">
        <f>[4]ит.пр!D6</f>
        <v>10.07.2004, 1сп</v>
      </c>
      <c r="E16" s="43" t="str">
        <f>[4]ит.пр!E6</f>
        <v>УФО</v>
      </c>
      <c r="F16" s="43" t="str">
        <f>[4]ит.пр!F6</f>
        <v>Свердловская, Екатеренбург, СК Родина</v>
      </c>
      <c r="G16" s="114">
        <f>[4]ит.пр!G6</f>
        <v>0</v>
      </c>
      <c r="H16" s="44" t="str">
        <f>[4]ит.пр!H6</f>
        <v>Селянина ОВ, Федосеев МЕ</v>
      </c>
      <c r="I16" s="112"/>
      <c r="J16" s="111"/>
    </row>
    <row r="17" spans="1:10" ht="24.75" customHeight="1" thickBot="1">
      <c r="A17" s="190"/>
      <c r="B17" s="99" t="s">
        <v>5</v>
      </c>
      <c r="C17" s="94" t="str">
        <f>[4]ит.пр!C7</f>
        <v xml:space="preserve">САРГСЯН Анна Андраниковна </v>
      </c>
      <c r="D17" s="94" t="str">
        <f>[4]ит.пр!D7</f>
        <v>14.05.02, КМС</v>
      </c>
      <c r="E17" s="94" t="str">
        <f>[4]ит.пр!E7</f>
        <v>УФО</v>
      </c>
      <c r="F17" s="94" t="str">
        <f>[4]ит.пр!F7</f>
        <v>ХМАО-Югра, г.Лангепас</v>
      </c>
      <c r="G17" s="88">
        <f>[4]ит.пр!G7</f>
        <v>0</v>
      </c>
      <c r="H17" s="95" t="str">
        <f>[4]ит.пр!H7</f>
        <v>Саргсян А.Г.</v>
      </c>
      <c r="I17" s="112"/>
      <c r="J17" s="111"/>
    </row>
    <row r="18" spans="1:10" ht="23.1" hidden="1" customHeight="1">
      <c r="A18" s="190"/>
      <c r="B18" s="99" t="s">
        <v>6</v>
      </c>
      <c r="C18" s="94" t="str">
        <f>[4]ит.пр!C8</f>
        <v>СУДОРГИНА Елизавета Андреевна</v>
      </c>
      <c r="D18" s="94" t="str">
        <f>[4]ит.пр!D8</f>
        <v>19.03.2002, 1сп</v>
      </c>
      <c r="E18" s="94" t="str">
        <f>[4]ит.пр!E8</f>
        <v>УФО</v>
      </c>
      <c r="F18" s="94" t="str">
        <f>[4]ит.пр!F8</f>
        <v xml:space="preserve">Челябинская, </v>
      </c>
      <c r="G18" s="88">
        <f>[4]ит.пр!G8</f>
        <v>0</v>
      </c>
      <c r="H18" s="95" t="str">
        <f>[4]ит.пр!H8</f>
        <v>Сударгин АВ</v>
      </c>
      <c r="I18" s="112"/>
      <c r="J18" s="111"/>
    </row>
    <row r="19" spans="1:10" ht="23.1" hidden="1" customHeight="1" thickBot="1">
      <c r="A19" s="191"/>
      <c r="B19" s="100" t="s">
        <v>6</v>
      </c>
      <c r="C19" s="45" t="str">
        <f>[4]ит.пр!C9</f>
        <v>САФРОНОВА Екатерина Алексеевна</v>
      </c>
      <c r="D19" s="45" t="str">
        <f>[4]ит.пр!D9</f>
        <v>01.04.2002, 1сп</v>
      </c>
      <c r="E19" s="45" t="str">
        <f>[4]ит.пр!E9</f>
        <v>УФО</v>
      </c>
      <c r="F19" s="45" t="str">
        <f>[4]ит.пр!F9</f>
        <v>Свердловская, Екатеренбург, СК Родина</v>
      </c>
      <c r="G19" s="90">
        <f>[4]ит.пр!G9</f>
        <v>0</v>
      </c>
      <c r="H19" s="46" t="str">
        <f>[4]ит.пр!H9</f>
        <v>Селянина ОВ, Федосеев МЕ</v>
      </c>
      <c r="I19" s="112"/>
    </row>
    <row r="20" spans="1:10" ht="24.75" customHeight="1">
      <c r="A20" s="189" t="s">
        <v>149</v>
      </c>
      <c r="B20" s="101" t="s">
        <v>4</v>
      </c>
      <c r="C20" s="43" t="str">
        <f>[5]ит.пр!C6</f>
        <v>РЫСИНА Алексанра Сергеевна</v>
      </c>
      <c r="D20" s="43" t="str">
        <f>[5]ит.пр!D6</f>
        <v>02.03.03, 1сп</v>
      </c>
      <c r="E20" s="43" t="str">
        <f>[5]ит.пр!E6</f>
        <v>УФО</v>
      </c>
      <c r="F20" s="43" t="str">
        <f>[5]ит.пр!F6</f>
        <v>ХМАО-Югра, г.Нижневартовск</v>
      </c>
      <c r="G20" s="114">
        <f>[5]ит.пр!G6</f>
        <v>0</v>
      </c>
      <c r="H20" s="44" t="str">
        <f>[5]ит.пр!H6</f>
        <v>Воробьев В.В.</v>
      </c>
      <c r="I20" s="112"/>
      <c r="J20" s="111"/>
    </row>
    <row r="21" spans="1:10" ht="24.75" customHeight="1" thickBot="1">
      <c r="A21" s="190"/>
      <c r="B21" s="99" t="s">
        <v>5</v>
      </c>
      <c r="C21" s="94" t="str">
        <f>[5]ит.пр!C7</f>
        <v xml:space="preserve">САРГСЯН Ани Андраниковна </v>
      </c>
      <c r="D21" s="94" t="str">
        <f>[5]ит.пр!D7</f>
        <v>14.05.02, КМС</v>
      </c>
      <c r="E21" s="94" t="str">
        <f>[5]ит.пр!E7</f>
        <v>УФО</v>
      </c>
      <c r="F21" s="94" t="str">
        <f>[5]ит.пр!F7</f>
        <v>ХМАО-Югра, г.Лангепас</v>
      </c>
      <c r="G21" s="88">
        <f>[5]ит.пр!G7</f>
        <v>0</v>
      </c>
      <c r="H21" s="95" t="str">
        <f>[5]ит.пр!H7</f>
        <v>Саргсян А.Г.</v>
      </c>
      <c r="I21" s="112"/>
      <c r="J21" s="111"/>
    </row>
    <row r="22" spans="1:10" ht="23.1" hidden="1" customHeight="1">
      <c r="A22" s="190"/>
      <c r="B22" s="99" t="s">
        <v>6</v>
      </c>
      <c r="C22" s="94" t="str">
        <f>[5]ит.пр!C8</f>
        <v>АРТАМОНОВА Екатерина Николаевна</v>
      </c>
      <c r="D22" s="94" t="str">
        <f>[5]ит.пр!D8</f>
        <v>12.03.2002, 1сп</v>
      </c>
      <c r="E22" s="94" t="str">
        <f>[5]ит.пр!E8</f>
        <v>УФО</v>
      </c>
      <c r="F22" s="94" t="str">
        <f>[5]ит.пр!F8</f>
        <v xml:space="preserve">Челябинская, </v>
      </c>
      <c r="G22" s="88">
        <f>[5]ит.пр!G8</f>
        <v>0</v>
      </c>
      <c r="H22" s="95" t="str">
        <f>[5]ит.пр!H8</f>
        <v>Шальков АН</v>
      </c>
      <c r="I22" s="112"/>
      <c r="J22" s="111"/>
    </row>
    <row r="23" spans="1:10" ht="23.1" hidden="1" customHeight="1" thickBot="1">
      <c r="A23" s="191"/>
      <c r="B23" s="100" t="s">
        <v>6</v>
      </c>
      <c r="C23" s="45" t="str">
        <f>[5]ит.пр!C9</f>
        <v>Шашкина Екатерина Николаевна</v>
      </c>
      <c r="D23" s="45" t="str">
        <f>[5]ит.пр!D9</f>
        <v>22.05.2003, 2сп</v>
      </c>
      <c r="E23" s="45" t="str">
        <f>[5]ит.пр!E9</f>
        <v>УФО</v>
      </c>
      <c r="F23" s="45" t="str">
        <f>[5]ит.пр!F9</f>
        <v>Свердловская, Н.Тагил, СШ Тагилстрой</v>
      </c>
      <c r="G23" s="90">
        <f>[5]ит.пр!G9</f>
        <v>0</v>
      </c>
      <c r="H23" s="46" t="str">
        <f>[5]ит.пр!H9</f>
        <v>Пляшкун Н.В.</v>
      </c>
      <c r="I23" s="112"/>
    </row>
    <row r="24" spans="1:10" ht="24.75" customHeight="1">
      <c r="A24" s="189" t="s">
        <v>150</v>
      </c>
      <c r="B24" s="101" t="s">
        <v>4</v>
      </c>
      <c r="C24" s="43" t="str">
        <f>[6]ит.пр!C6</f>
        <v>Штенцова Валентина Михайловна</v>
      </c>
      <c r="D24" s="43" t="str">
        <f>[6]ит.пр!D6</f>
        <v>10.06.2004, КМС</v>
      </c>
      <c r="E24" s="43" t="str">
        <f>[6]ит.пр!E6</f>
        <v>УФО</v>
      </c>
      <c r="F24" s="43" t="str">
        <f>[6]ит.пр!F6</f>
        <v>Свердловская, Арти, АСОШ №1</v>
      </c>
      <c r="G24" s="114">
        <f>[6]ит.пр!G6</f>
        <v>0</v>
      </c>
      <c r="H24" s="44" t="str">
        <f>[6]ит.пр!H6</f>
        <v>Савинский В.С.</v>
      </c>
      <c r="I24" s="112"/>
      <c r="J24" s="111"/>
    </row>
    <row r="25" spans="1:10" ht="24.75" customHeight="1" thickBot="1">
      <c r="A25" s="190"/>
      <c r="B25" s="99" t="s">
        <v>5</v>
      </c>
      <c r="C25" s="94" t="str">
        <f>[6]ит.пр!C7</f>
        <v>НОРИЦЫНА Виктория Анатольевна</v>
      </c>
      <c r="D25" s="94" t="str">
        <f>[6]ит.пр!D7</f>
        <v>13.09.2004, 1сп</v>
      </c>
      <c r="E25" s="94" t="str">
        <f>[6]ит.пр!E7</f>
        <v>УФО</v>
      </c>
      <c r="F25" s="94" t="str">
        <f>[6]ит.пр!F7</f>
        <v>Свердловская, Екатеренбург, СК Родина</v>
      </c>
      <c r="G25" s="88">
        <f>[6]ит.пр!G7</f>
        <v>0</v>
      </c>
      <c r="H25" s="95" t="str">
        <f>[6]ит.пр!H7</f>
        <v>Селянина ОВ, Федосеев МЕ</v>
      </c>
      <c r="I25" s="112"/>
      <c r="J25" s="111"/>
    </row>
    <row r="26" spans="1:10" ht="23.1" hidden="1" customHeight="1">
      <c r="A26" s="190"/>
      <c r="B26" s="99" t="s">
        <v>6</v>
      </c>
      <c r="C26" s="94" t="str">
        <f>[6]ит.пр!C8</f>
        <v>РУСИНА Анастасия Алексеевна</v>
      </c>
      <c r="D26" s="94" t="str">
        <f>[6]ит.пр!D8</f>
        <v>29.10.02, 3сп</v>
      </c>
      <c r="E26" s="94" t="str">
        <f>[6]ит.пр!E8</f>
        <v>УФО</v>
      </c>
      <c r="F26" s="94" t="str">
        <f>[6]ит.пр!F8</f>
        <v>ХМАО-Югра, г.Нижневартовск</v>
      </c>
      <c r="G26" s="88">
        <f>[6]ит.пр!G8</f>
        <v>0</v>
      </c>
      <c r="H26" s="95" t="str">
        <f>[6]ит.пр!H8</f>
        <v>Воробьев В.В.</v>
      </c>
      <c r="I26" s="112"/>
      <c r="J26" s="111"/>
    </row>
    <row r="27" spans="1:10" ht="23.1" hidden="1" customHeight="1" thickBot="1">
      <c r="A27" s="191"/>
      <c r="B27" s="100" t="s">
        <v>6</v>
      </c>
      <c r="C27" s="45" t="str">
        <f>[6]ит.пр!C9</f>
        <v>РУСАКОВА Дарья Олеговна</v>
      </c>
      <c r="D27" s="45" t="str">
        <f>[6]ит.пр!D9</f>
        <v>27.03.2002, 1сп</v>
      </c>
      <c r="E27" s="45" t="str">
        <f>[6]ит.пр!E9</f>
        <v>УФО</v>
      </c>
      <c r="F27" s="45" t="str">
        <f>[6]ит.пр!F9</f>
        <v>Свердловская, Екатеренбург, СК Родина</v>
      </c>
      <c r="G27" s="90">
        <f>[6]ит.пр!G9</f>
        <v>0</v>
      </c>
      <c r="H27" s="46" t="str">
        <f>[6]ит.пр!H9</f>
        <v>Федосеев МЕ, Никулин ИВ</v>
      </c>
      <c r="I27" s="25" t="s">
        <v>11</v>
      </c>
    </row>
    <row r="28" spans="1:10" ht="24.75" customHeight="1">
      <c r="A28" s="189" t="s">
        <v>29</v>
      </c>
      <c r="B28" s="101" t="s">
        <v>4</v>
      </c>
      <c r="C28" s="43" t="str">
        <f>[7]ит.пр!C6</f>
        <v>МУХИНА Ольга Дмитриевна</v>
      </c>
      <c r="D28" s="43" t="str">
        <f>[7]ит.пр!D6</f>
        <v>10.08.2004, 2сп</v>
      </c>
      <c r="E28" s="43" t="str">
        <f>[7]ит.пр!E6</f>
        <v>УФО</v>
      </c>
      <c r="F28" s="43" t="str">
        <f>[7]ит.пр!F6</f>
        <v>Свердловская, Екатеренбург, СК Родина</v>
      </c>
      <c r="G28" s="114">
        <f>[7]ит.пр!G6</f>
        <v>0</v>
      </c>
      <c r="H28" s="44" t="str">
        <f>[7]ит.пр!H6</f>
        <v>Печуров ЕА</v>
      </c>
      <c r="I28" s="112"/>
      <c r="J28" s="111"/>
    </row>
    <row r="29" spans="1:10" ht="24.75" customHeight="1" thickBot="1">
      <c r="A29" s="190"/>
      <c r="B29" s="99" t="s">
        <v>5</v>
      </c>
      <c r="C29" s="94" t="str">
        <f>[7]ит.пр!C7</f>
        <v>КОМАРДИНА Олеся Алексеевна</v>
      </c>
      <c r="D29" s="94" t="str">
        <f>[7]ит.пр!D7</f>
        <v>17.04.2003, 1сп</v>
      </c>
      <c r="E29" s="94" t="str">
        <f>[7]ит.пр!E7</f>
        <v>УФО</v>
      </c>
      <c r="F29" s="94" t="str">
        <f>[7]ит.пр!F7</f>
        <v>Свердловская, Екатеренбург, СК Родина</v>
      </c>
      <c r="G29" s="88">
        <f>[7]ит.пр!G7</f>
        <v>0</v>
      </c>
      <c r="H29" s="95" t="str">
        <f>[7]ит.пр!H7</f>
        <v>Селянина ОВ, Федосеев МЕ</v>
      </c>
      <c r="I29" s="112"/>
      <c r="J29" s="111"/>
    </row>
    <row r="30" spans="1:10" ht="23.1" hidden="1" customHeight="1">
      <c r="A30" s="190"/>
      <c r="B30" s="99" t="s">
        <v>6</v>
      </c>
      <c r="C30" s="94" t="str">
        <f>[7]ит.пр!C8</f>
        <v>ПРОКОПЬЕВА Валерия Александровна</v>
      </c>
      <c r="D30" s="94" t="str">
        <f>[7]ит.пр!D8</f>
        <v>08.08.03, 1сп</v>
      </c>
      <c r="E30" s="94" t="str">
        <f>[7]ит.пр!E8</f>
        <v>УФО</v>
      </c>
      <c r="F30" s="94" t="str">
        <f>[7]ит.пр!F8</f>
        <v>ХМАО-Югра, г.Лангепас</v>
      </c>
      <c r="G30" s="88">
        <f>[7]ит.пр!G8</f>
        <v>0</v>
      </c>
      <c r="H30" s="95" t="str">
        <f>[7]ит.пр!H8</f>
        <v>Саргсян А.Г.</v>
      </c>
      <c r="I30" s="112"/>
      <c r="J30" s="111"/>
    </row>
    <row r="31" spans="1:10" ht="23.1" hidden="1" customHeight="1" thickBot="1">
      <c r="A31" s="191"/>
      <c r="B31" s="100" t="s">
        <v>6</v>
      </c>
      <c r="C31" s="45" t="str">
        <f>[7]ит.пр!C9</f>
        <v>Абросимова Алена Алексеевна</v>
      </c>
      <c r="D31" s="45" t="str">
        <f>[7]ит.пр!D9</f>
        <v>13.10.2003, КМС</v>
      </c>
      <c r="E31" s="45" t="str">
        <f>[7]ит.пр!E9</f>
        <v>УФО</v>
      </c>
      <c r="F31" s="45" t="str">
        <f>[7]ит.пр!F9</f>
        <v>Свердловская, Н.Тагил, МБУ СШ №2, СК "Спутник"</v>
      </c>
      <c r="G31" s="90">
        <f>[7]ит.пр!G9</f>
        <v>0</v>
      </c>
      <c r="H31" s="46" t="str">
        <f>[7]ит.пр!H9</f>
        <v>Сенченко С.А., Перминов И.Р.</v>
      </c>
      <c r="I31" s="112"/>
    </row>
    <row r="32" spans="1:10" ht="24.75" customHeight="1">
      <c r="A32" s="189" t="s">
        <v>151</v>
      </c>
      <c r="B32" s="101" t="s">
        <v>4</v>
      </c>
      <c r="C32" s="43" t="str">
        <f>[8]ит.пр!C6</f>
        <v>Воронова Виктория Викторовна</v>
      </c>
      <c r="D32" s="43" t="str">
        <f>[8]ит.пр!D6</f>
        <v>31.05.2002, КМС</v>
      </c>
      <c r="E32" s="43" t="str">
        <f>[8]ит.пр!E6</f>
        <v>УФО</v>
      </c>
      <c r="F32" s="43" t="str">
        <f>[8]ит.пр!F6</f>
        <v>Свердловская, Екатеринбург, ГАУ СО "СШОР по самбо и дзюдо"</v>
      </c>
      <c r="G32" s="114">
        <f>[8]ит.пр!G6</f>
        <v>0</v>
      </c>
      <c r="H32" s="44" t="str">
        <f>[8]ит.пр!H6</f>
        <v>Воронов В.В.,Бородин О.Б.</v>
      </c>
      <c r="I32" s="112"/>
      <c r="J32" s="111"/>
    </row>
    <row r="33" spans="1:10" ht="24.75" customHeight="1" thickBot="1">
      <c r="A33" s="190"/>
      <c r="B33" s="99" t="s">
        <v>5</v>
      </c>
      <c r="C33" s="94" t="str">
        <f>[8]ит.пр!C7</f>
        <v>КОЛЕСНИК Анастасия Викторовна</v>
      </c>
      <c r="D33" s="94" t="str">
        <f>[8]ит.пр!D7</f>
        <v>29.11.2002, КМС</v>
      </c>
      <c r="E33" s="94" t="str">
        <f>[8]ит.пр!E7</f>
        <v>УФО</v>
      </c>
      <c r="F33" s="94" t="str">
        <f>[8]ит.пр!F7</f>
        <v>Свердловская, СШОР по Самбо и Дзюдо</v>
      </c>
      <c r="G33" s="88">
        <f>[8]ит.пр!G7</f>
        <v>0</v>
      </c>
      <c r="H33" s="95" t="str">
        <f>[8]ит.пр!H7</f>
        <v xml:space="preserve">Федосеев МЕ, </v>
      </c>
      <c r="I33" s="112"/>
      <c r="J33" s="111"/>
    </row>
    <row r="34" spans="1:10" ht="23.1" hidden="1" customHeight="1">
      <c r="A34" s="190"/>
      <c r="B34" s="99" t="s">
        <v>6</v>
      </c>
      <c r="C34" s="94" t="str">
        <f>[8]ит.пр!C8</f>
        <v>УШАКОВА Мария Васильевна</v>
      </c>
      <c r="D34" s="94" t="str">
        <f>[8]ит.пр!D8</f>
        <v>11.06.2004, 3сп</v>
      </c>
      <c r="E34" s="94" t="str">
        <f>[8]ит.пр!E8</f>
        <v>УФО</v>
      </c>
      <c r="F34" s="94" t="str">
        <f>[8]ит.пр!F8</f>
        <v xml:space="preserve">Челябинская, </v>
      </c>
      <c r="G34" s="88">
        <f>[8]ит.пр!G8</f>
        <v>0</v>
      </c>
      <c r="H34" s="95" t="str">
        <f>[8]ит.пр!H8</f>
        <v>Плотников АИ, Бенько ОП</v>
      </c>
      <c r="I34" s="112"/>
      <c r="J34" s="111"/>
    </row>
    <row r="35" spans="1:10" ht="23.1" hidden="1" customHeight="1" thickBot="1">
      <c r="A35" s="191"/>
      <c r="B35" s="100" t="s">
        <v>6</v>
      </c>
      <c r="C35" s="45" t="str">
        <f>[8]ит.пр!C9</f>
        <v>ПИСКОВИТИНА Елена Алексеевна</v>
      </c>
      <c r="D35" s="45" t="str">
        <f>[8]ит.пр!D9</f>
        <v>19.12.02, 1сп</v>
      </c>
      <c r="E35" s="45" t="str">
        <f>[8]ит.пр!E9</f>
        <v>УФО</v>
      </c>
      <c r="F35" s="45" t="str">
        <f>[8]ит.пр!F9</f>
        <v>Челябинская обл., г.Златоуст</v>
      </c>
      <c r="G35" s="90">
        <f>[8]ит.пр!G9</f>
        <v>0</v>
      </c>
      <c r="H35" s="46" t="str">
        <f>[8]ит.пр!H9</f>
        <v>Большина О.А.</v>
      </c>
      <c r="I35" s="112"/>
    </row>
    <row r="36" spans="1:10" ht="24.75" customHeight="1">
      <c r="A36" s="189" t="s">
        <v>152</v>
      </c>
      <c r="B36" s="101" t="s">
        <v>4</v>
      </c>
      <c r="C36" s="43" t="str">
        <f>[9]ит.пр!C6</f>
        <v>СИДОРОВА Анна Сергеевна</v>
      </c>
      <c r="D36" s="43" t="str">
        <f>[9]ит.пр!D6</f>
        <v>03.12.02, КМС</v>
      </c>
      <c r="E36" s="43" t="str">
        <f>[9]ит.пр!E6</f>
        <v>УФО</v>
      </c>
      <c r="F36" s="43" t="str">
        <f>[9]ит.пр!F6</f>
        <v>Челябинская обл., г.Челябинск</v>
      </c>
      <c r="G36" s="114">
        <f>[9]ит.пр!G6</f>
        <v>0</v>
      </c>
      <c r="H36" s="44" t="str">
        <f>[9]ит.пр!H6</f>
        <v>Мосейчук В.Н., Сидоров С.П.</v>
      </c>
      <c r="I36" s="112"/>
      <c r="J36" s="111"/>
    </row>
    <row r="37" spans="1:10" ht="24.75" customHeight="1" thickBot="1">
      <c r="A37" s="190"/>
      <c r="B37" s="99" t="s">
        <v>5</v>
      </c>
      <c r="C37" s="94" t="str">
        <f>[9]ит.пр!C7</f>
        <v>ГОРБОВА Анна Дмитриевна</v>
      </c>
      <c r="D37" s="94" t="str">
        <f>[9]ит.пр!D7</f>
        <v>16.10.02, КМС</v>
      </c>
      <c r="E37" s="94" t="str">
        <f>[9]ит.пр!E7</f>
        <v>УФО</v>
      </c>
      <c r="F37" s="94" t="str">
        <f>[9]ит.пр!F7</f>
        <v>Курганская обл., г.Курган, ДЮСШ №4</v>
      </c>
      <c r="G37" s="88">
        <f>[9]ит.пр!G7</f>
        <v>0</v>
      </c>
      <c r="H37" s="95" t="str">
        <f>[9]ит.пр!H7</f>
        <v>Осипов В.Ю.
Печерских В.И.</v>
      </c>
      <c r="I37" s="112"/>
      <c r="J37" s="111"/>
    </row>
    <row r="38" spans="1:10" ht="23.1" hidden="1" customHeight="1">
      <c r="A38" s="190"/>
      <c r="B38" s="99" t="s">
        <v>6</v>
      </c>
      <c r="C38" s="94" t="str">
        <f>[9]ит.пр!C8</f>
        <v>Чалбаева Кристина Николаевна</v>
      </c>
      <c r="D38" s="94" t="str">
        <f>[9]ит.пр!D8</f>
        <v>04.05.2003, 1юн</v>
      </c>
      <c r="E38" s="94" t="str">
        <f>[9]ит.пр!E8</f>
        <v>УФО</v>
      </c>
      <c r="F38" s="94" t="str">
        <f>[9]ит.пр!F8</f>
        <v>Свердловская, Сысерть, ДЮСШ Мастер-Динамо</v>
      </c>
      <c r="G38" s="88">
        <f>[9]ит.пр!G8</f>
        <v>0</v>
      </c>
      <c r="H38" s="95" t="str">
        <f>[9]ит.пр!H8</f>
        <v>Демидов И.В.</v>
      </c>
      <c r="I38" s="112"/>
      <c r="J38" s="111"/>
    </row>
    <row r="39" spans="1:10" ht="23.1" hidden="1" customHeight="1" thickBot="1">
      <c r="A39" s="191"/>
      <c r="B39" s="100" t="s">
        <v>6</v>
      </c>
      <c r="C39" s="45" t="str">
        <f>[9]ит.пр!C9</f>
        <v xml:space="preserve">ЗАМАНОВА Арина Вадимовна </v>
      </c>
      <c r="D39" s="45" t="str">
        <f>[9]ит.пр!D9</f>
        <v>05.12.2003, 1сп</v>
      </c>
      <c r="E39" s="45" t="str">
        <f>[9]ит.пр!E9</f>
        <v>УФО</v>
      </c>
      <c r="F39" s="45" t="str">
        <f>[9]ит.пр!F9</f>
        <v xml:space="preserve">Челябинская, </v>
      </c>
      <c r="G39" s="90">
        <f>[9]ит.пр!G9</f>
        <v>0</v>
      </c>
      <c r="H39" s="46" t="str">
        <f>[9]ит.пр!H9</f>
        <v>Питунин АГ</v>
      </c>
      <c r="I39" s="112"/>
    </row>
    <row r="40" spans="1:10" ht="24.75" customHeight="1">
      <c r="A40" s="189" t="s">
        <v>153</v>
      </c>
      <c r="B40" s="101" t="s">
        <v>4</v>
      </c>
      <c r="C40" s="43" t="str">
        <f>[10]ит.пр!C6</f>
        <v>РЕЧКАЛОВА Дарья Андреевна</v>
      </c>
      <c r="D40" s="43" t="str">
        <f>[10]ит.пр!D6</f>
        <v>19.06.2003, КМС</v>
      </c>
      <c r="E40" s="43" t="str">
        <f>[10]ит.пр!E6</f>
        <v>УФО</v>
      </c>
      <c r="F40" s="43" t="str">
        <f>[10]ит.пр!F6</f>
        <v>Свердловская, Екатеренбург, СК Родина</v>
      </c>
      <c r="G40" s="114">
        <f>[10]ит.пр!G6</f>
        <v>0</v>
      </c>
      <c r="H40" s="44" t="str">
        <f>[10]ит.пр!H6</f>
        <v>Воронов ВВ, Дымшаков МИ</v>
      </c>
      <c r="I40" s="112"/>
      <c r="J40" s="111"/>
    </row>
    <row r="41" spans="1:10" ht="24.75" customHeight="1" thickBot="1">
      <c r="A41" s="190"/>
      <c r="B41" s="99" t="s">
        <v>5</v>
      </c>
      <c r="C41" s="94" t="str">
        <f>[10]ит.пр!C7</f>
        <v>БОРДОЧЕНКО Мария Александровна</v>
      </c>
      <c r="D41" s="94" t="str">
        <f>[10]ит.пр!D7</f>
        <v>09.07.03, 3сп</v>
      </c>
      <c r="E41" s="94" t="str">
        <f>[10]ит.пр!E7</f>
        <v>УФО</v>
      </c>
      <c r="F41" s="94" t="str">
        <f>[10]ит.пр!F7</f>
        <v>ХМАО-Югра, г.Ханты-Мансийск</v>
      </c>
      <c r="G41" s="88">
        <f>[10]ит.пр!G7</f>
        <v>0</v>
      </c>
      <c r="H41" s="95" t="str">
        <f>[10]ит.пр!H7</f>
        <v>Феоктистов Ю.Н., Магеррамов Н.О.</v>
      </c>
      <c r="I41" s="112"/>
      <c r="J41" s="111"/>
    </row>
    <row r="42" spans="1:10" ht="23.1" hidden="1" customHeight="1">
      <c r="A42" s="190"/>
      <c r="B42" s="99" t="s">
        <v>6</v>
      </c>
      <c r="C42" s="94" t="str">
        <f>[10]ит.пр!C8</f>
        <v>ТИМОШЕНКО Анастасия Станиславовна</v>
      </c>
      <c r="D42" s="94" t="str">
        <f>[10]ит.пр!D8</f>
        <v>26.07.02, 3сп</v>
      </c>
      <c r="E42" s="94" t="str">
        <f>[10]ит.пр!E8</f>
        <v>УФО</v>
      </c>
      <c r="F42" s="94" t="str">
        <f>[10]ит.пр!F8</f>
        <v>Курганская обл., г.Курган, ДЮСШ №4</v>
      </c>
      <c r="G42" s="88">
        <f>[10]ит.пр!G8</f>
        <v>0</v>
      </c>
      <c r="H42" s="95" t="str">
        <f>[10]ит.пр!H8</f>
        <v>Распопов А.Н.</v>
      </c>
      <c r="I42" s="112"/>
      <c r="J42" s="111"/>
    </row>
    <row r="43" spans="1:10" ht="23.1" hidden="1" customHeight="1" thickBot="1">
      <c r="A43" s="191"/>
      <c r="B43" s="100" t="s">
        <v>6</v>
      </c>
      <c r="C43" s="90" t="str">
        <f>[10]ит.пр!C9</f>
        <v>ПЕТРОВА Полина Константиновна</v>
      </c>
      <c r="D43" s="90" t="str">
        <f>[10]ит.пр!D9</f>
        <v>15.08.02, 3сп</v>
      </c>
      <c r="E43" s="90" t="str">
        <f>[10]ит.пр!E9</f>
        <v>УФО</v>
      </c>
      <c r="F43" s="90" t="str">
        <f>[10]ит.пр!F9</f>
        <v>Курганская обл., г.Курган, ДЮСШ №4</v>
      </c>
      <c r="G43" s="90">
        <f>[10]ит.пр!G9</f>
        <v>0</v>
      </c>
      <c r="H43" s="91" t="str">
        <f>[10]ит.пр!H9</f>
        <v>Распопов А.Н.</v>
      </c>
      <c r="I43" s="112"/>
    </row>
    <row r="44" spans="1:10" ht="24.75" customHeight="1">
      <c r="A44" s="189" t="s">
        <v>154</v>
      </c>
      <c r="B44" s="101" t="s">
        <v>4</v>
      </c>
      <c r="C44" s="43" t="str">
        <f>[11]ит.пр!C6</f>
        <v>МИХЕЕВА Ольга Игоревна</v>
      </c>
      <c r="D44" s="43" t="str">
        <f>[11]ит.пр!D6</f>
        <v>22.09.2002, 1сп</v>
      </c>
      <c r="E44" s="43" t="str">
        <f>[11]ит.пр!E6</f>
        <v>УФО</v>
      </c>
      <c r="F44" s="43" t="str">
        <f>[11]ит.пр!F6</f>
        <v>Свердловская, Екатеренбург, СК Родина</v>
      </c>
      <c r="G44" s="114">
        <f>[11]ит.пр!G6</f>
        <v>0</v>
      </c>
      <c r="H44" s="44" t="str">
        <f>[11]ит.пр!H6</f>
        <v>Селянина ОВ, Федосеев МЕ</v>
      </c>
      <c r="I44" s="112"/>
      <c r="J44" s="111"/>
    </row>
    <row r="45" spans="1:10" ht="24.75" customHeight="1" thickBot="1">
      <c r="A45" s="190"/>
      <c r="B45" s="99" t="s">
        <v>5</v>
      </c>
      <c r="C45" s="94" t="str">
        <f>[11]ит.пр!C7</f>
        <v>КИРИЧЕНКО Маргарита Евгеньевна</v>
      </c>
      <c r="D45" s="94" t="str">
        <f>[11]ит.пр!D7</f>
        <v>04.07.2002, КМС</v>
      </c>
      <c r="E45" s="94" t="str">
        <f>[11]ит.пр!E7</f>
        <v>УФО</v>
      </c>
      <c r="F45" s="94" t="str">
        <f>[11]ит.пр!F7</f>
        <v>Свердловская, Екатеренбург, СК Родина</v>
      </c>
      <c r="G45" s="88">
        <f>[11]ит.пр!G7</f>
        <v>0</v>
      </c>
      <c r="H45" s="95" t="str">
        <f>[11]ит.пр!H7</f>
        <v>Воронов ВВ, Бородин ОБ</v>
      </c>
      <c r="I45" s="112"/>
      <c r="J45" s="111"/>
    </row>
    <row r="46" spans="1:10" ht="23.1" hidden="1" customHeight="1">
      <c r="A46" s="190"/>
      <c r="B46" s="99" t="s">
        <v>6</v>
      </c>
      <c r="C46" s="94" t="str">
        <f>[11]ит.пр!C8</f>
        <v>ГЕРАСИМОВА Виктория Анатольевна</v>
      </c>
      <c r="D46" s="94" t="str">
        <f>[11]ит.пр!D8</f>
        <v>17.01.2004, 1сп</v>
      </c>
      <c r="E46" s="94" t="str">
        <f>[11]ит.пр!E8</f>
        <v>УФО</v>
      </c>
      <c r="F46" s="94" t="str">
        <f>[11]ит.пр!F8</f>
        <v>Курганская,</v>
      </c>
      <c r="G46" s="88">
        <f>[11]ит.пр!G8</f>
        <v>0</v>
      </c>
      <c r="H46" s="95" t="str">
        <f>[11]ит.пр!H8</f>
        <v>Евтодеев ВФ</v>
      </c>
      <c r="I46" s="112"/>
      <c r="J46" s="111"/>
    </row>
    <row r="47" spans="1:10" ht="23.1" hidden="1" customHeight="1" thickBot="1">
      <c r="A47" s="191"/>
      <c r="B47" s="100" t="s">
        <v>6</v>
      </c>
      <c r="C47" s="45" t="str">
        <f>[11]ит.пр!C9</f>
        <v>ШЕПИЛОВА Милена Вадимовна</v>
      </c>
      <c r="D47" s="45" t="str">
        <f>[11]ит.пр!D9</f>
        <v>01.07.2003, 1сп</v>
      </c>
      <c r="E47" s="45" t="str">
        <f>[11]ит.пр!E9</f>
        <v>УФО</v>
      </c>
      <c r="F47" s="45" t="str">
        <f>[11]ит.пр!F9</f>
        <v>ХМАО-Югра, Нижневартовск,</v>
      </c>
      <c r="G47" s="90">
        <f>[11]ит.пр!G9</f>
        <v>0</v>
      </c>
      <c r="H47" s="46" t="str">
        <f>[11]ит.пр!H9</f>
        <v>Калачей АЮ</v>
      </c>
      <c r="I47" s="112"/>
    </row>
    <row r="48" spans="1:10" ht="23.1" customHeight="1">
      <c r="B48" s="12"/>
      <c r="C48" s="3"/>
      <c r="D48" s="4"/>
      <c r="E48" s="4"/>
      <c r="F48" s="5"/>
      <c r="G48" s="5"/>
      <c r="H48" s="3"/>
      <c r="I48" s="113">
        <v>0</v>
      </c>
      <c r="J48" s="110"/>
    </row>
    <row r="49" spans="1:19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А.С.Тимошин</v>
      </c>
      <c r="G49" s="18"/>
      <c r="H49" s="6"/>
      <c r="I49" s="112"/>
      <c r="J49" s="110"/>
    </row>
    <row r="50" spans="1:19" ht="23.1" customHeight="1">
      <c r="A50" s="1"/>
      <c r="B50" s="18"/>
      <c r="C50" s="7"/>
      <c r="D50" s="7"/>
      <c r="E50" s="22"/>
      <c r="F50" t="str">
        <f>[1]реквизиты!$G$7</f>
        <v>/г.Рыбинск/</v>
      </c>
      <c r="G50" s="17"/>
      <c r="H50" s="7"/>
      <c r="I50" s="112"/>
      <c r="J50" s="110"/>
    </row>
    <row r="51" spans="1:19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А.Н Шелепин</v>
      </c>
      <c r="G51" s="18"/>
      <c r="H51" s="6"/>
      <c r="I51" s="112"/>
      <c r="J51" s="1"/>
    </row>
    <row r="52" spans="1:19" ht="23.1" customHeight="1">
      <c r="C52" s="1"/>
      <c r="F52" t="str">
        <f>[1]реквизиты!$G$9</f>
        <v>/г.Рыбинск/</v>
      </c>
      <c r="H52" s="7"/>
      <c r="I52" s="112"/>
      <c r="J52" s="1"/>
    </row>
    <row r="54" spans="1:19">
      <c r="S54" t="s">
        <v>9</v>
      </c>
    </row>
  </sheetData>
  <mergeCells count="28">
    <mergeCell ref="A1:I1"/>
    <mergeCell ref="A2:I2"/>
    <mergeCell ref="A3:I3"/>
    <mergeCell ref="A4:I4"/>
    <mergeCell ref="A5:I5"/>
    <mergeCell ref="F6:F7"/>
    <mergeCell ref="G6:G7"/>
    <mergeCell ref="H6:H7"/>
    <mergeCell ref="I6:I7"/>
    <mergeCell ref="A8:A11"/>
    <mergeCell ref="I8:I9"/>
    <mergeCell ref="A6:A7"/>
    <mergeCell ref="B6:B7"/>
    <mergeCell ref="C6:C7"/>
    <mergeCell ref="D6:D7"/>
    <mergeCell ref="E6:E7"/>
    <mergeCell ref="A44:A47"/>
    <mergeCell ref="J8:J9"/>
    <mergeCell ref="I10:I11"/>
    <mergeCell ref="J10:J11"/>
    <mergeCell ref="A12:A15"/>
    <mergeCell ref="A16:A19"/>
    <mergeCell ref="A20:A23"/>
    <mergeCell ref="A24:A27"/>
    <mergeCell ref="A28:A31"/>
    <mergeCell ref="A32:A35"/>
    <mergeCell ref="A36:A39"/>
    <mergeCell ref="A40:A43"/>
  </mergeCells>
  <printOptions horizontalCentered="1"/>
  <pageMargins left="0" right="0" top="0.15748031496062992" bottom="0.11811023622047245" header="0.6692913385826772" footer="0.59055118110236227"/>
  <pageSetup paperSize="9" scale="91" pageOrder="overThenDown" orientation="portrait" copies="2" r:id="rId1"/>
  <headerFooter alignWithMargins="0"/>
  <colBreaks count="3" manualBreakCount="3">
    <brk id="8" max="51" man="1"/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отбор 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'отбор 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2019-12-14T06:09:13Z</cp:lastPrinted>
  <dcterms:created xsi:type="dcterms:W3CDTF">1996-10-08T23:32:33Z</dcterms:created>
  <dcterms:modified xsi:type="dcterms:W3CDTF">2019-12-15T19:41:46Z</dcterms:modified>
</cp:coreProperties>
</file>