
<file path=[Content_Types].xml><?xml version="1.0" encoding="utf-8"?>
<Types xmlns="http://schemas.openxmlformats.org/package/2006/content-types">
  <Default Extension="bin" ContentType="application/vnd.openxmlformats-officedocument.spreadsheetml.printerSettings"/>
  <Default Extension="png" ContentType="image/png"/>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externalLinks/externalLink10.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defaultThemeVersion="124226"/>
  <bookViews>
    <workbookView xWindow="120" yWindow="120" windowWidth="9720" windowHeight="7320"/>
  </bookViews>
  <sheets>
    <sheet name="призеры" sheetId="3" r:id="rId1"/>
    <sheet name="1стр" sheetId="21" r:id="rId2"/>
    <sheet name="2стр" sheetId="22" r:id="rId3"/>
    <sheet name="ФИН" sheetId="23" r:id="rId4"/>
    <sheet name="мс" sheetId="10"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xlnm.Print_Area" localSheetId="1">'1стр'!$A$1:$I$91</definedName>
    <definedName name="_xlnm.Print_Area" localSheetId="2">'2стр'!$A$1:$I$91</definedName>
    <definedName name="_xlnm.Print_Area" localSheetId="0">призеры!$A$1:$I$91</definedName>
    <definedName name="_xlnm.Print_Area" localSheetId="3">ФИН!$A$1:$I$91</definedName>
  </definedNames>
  <calcPr calcId="125725"/>
</workbook>
</file>

<file path=xl/calcChain.xml><?xml version="1.0" encoding="utf-8"?>
<calcChain xmlns="http://schemas.openxmlformats.org/spreadsheetml/2006/main">
  <c r="H39" i="10"/>
  <c r="F39"/>
  <c r="H38"/>
  <c r="F38"/>
  <c r="H37"/>
  <c r="F37"/>
  <c r="H36"/>
  <c r="F36"/>
  <c r="H62" i="23"/>
  <c r="G62"/>
  <c r="F62"/>
  <c r="E62"/>
  <c r="D62"/>
  <c r="C62"/>
  <c r="H61"/>
  <c r="G61"/>
  <c r="F61"/>
  <c r="E61"/>
  <c r="D61"/>
  <c r="C61"/>
  <c r="H60"/>
  <c r="G60"/>
  <c r="F60"/>
  <c r="E60"/>
  <c r="D60"/>
  <c r="C60"/>
  <c r="H59"/>
  <c r="G59"/>
  <c r="F59"/>
  <c r="E59"/>
  <c r="D59"/>
  <c r="C59"/>
  <c r="H58"/>
  <c r="G58"/>
  <c r="F58"/>
  <c r="E58"/>
  <c r="D58"/>
  <c r="C58"/>
  <c r="H57"/>
  <c r="G57"/>
  <c r="F57"/>
  <c r="E57"/>
  <c r="D57"/>
  <c r="C57"/>
  <c r="H62" i="22"/>
  <c r="G62"/>
  <c r="F62"/>
  <c r="E62"/>
  <c r="D62"/>
  <c r="C62"/>
  <c r="H61"/>
  <c r="G61"/>
  <c r="F61"/>
  <c r="E61"/>
  <c r="D61"/>
  <c r="C61"/>
  <c r="H60"/>
  <c r="G60"/>
  <c r="F60"/>
  <c r="E60"/>
  <c r="D60"/>
  <c r="C60"/>
  <c r="H59"/>
  <c r="G59"/>
  <c r="F59"/>
  <c r="E59"/>
  <c r="D59"/>
  <c r="C59"/>
  <c r="H58"/>
  <c r="G58"/>
  <c r="F58"/>
  <c r="E58"/>
  <c r="D58"/>
  <c r="C58"/>
  <c r="H57"/>
  <c r="G57"/>
  <c r="F57"/>
  <c r="E57"/>
  <c r="D57"/>
  <c r="C57"/>
  <c r="H62" i="21"/>
  <c r="G62"/>
  <c r="F62"/>
  <c r="E62"/>
  <c r="D62"/>
  <c r="C62"/>
  <c r="H61"/>
  <c r="G61"/>
  <c r="F61"/>
  <c r="E61"/>
  <c r="D61"/>
  <c r="C61"/>
  <c r="H60"/>
  <c r="G60"/>
  <c r="F60"/>
  <c r="E60"/>
  <c r="D60"/>
  <c r="C60"/>
  <c r="H59"/>
  <c r="G59"/>
  <c r="F59"/>
  <c r="E59"/>
  <c r="D59"/>
  <c r="C59"/>
  <c r="H58"/>
  <c r="G58"/>
  <c r="F58"/>
  <c r="E58"/>
  <c r="D58"/>
  <c r="C58"/>
  <c r="H57"/>
  <c r="G57"/>
  <c r="F57"/>
  <c r="E57"/>
  <c r="D57"/>
  <c r="C57"/>
  <c r="H62" i="3"/>
  <c r="G62"/>
  <c r="F62"/>
  <c r="E62"/>
  <c r="D62"/>
  <c r="C62"/>
  <c r="H61"/>
  <c r="G61"/>
  <c r="F61"/>
  <c r="E61"/>
  <c r="D61"/>
  <c r="C61"/>
  <c r="H60"/>
  <c r="G60"/>
  <c r="F60"/>
  <c r="E60"/>
  <c r="D60"/>
  <c r="C60"/>
  <c r="H59"/>
  <c r="G59"/>
  <c r="F59"/>
  <c r="E59"/>
  <c r="D59"/>
  <c r="C59"/>
  <c r="H58"/>
  <c r="G58"/>
  <c r="F58"/>
  <c r="E58"/>
  <c r="D58"/>
  <c r="C58"/>
  <c r="H57"/>
  <c r="G57"/>
  <c r="F57"/>
  <c r="E57"/>
  <c r="D57"/>
  <c r="C57"/>
  <c r="H35" i="10"/>
  <c r="F35"/>
  <c r="H34"/>
  <c r="F34"/>
  <c r="H33"/>
  <c r="F33"/>
  <c r="H32"/>
  <c r="F32"/>
  <c r="H55" i="23"/>
  <c r="G55"/>
  <c r="F55"/>
  <c r="E55"/>
  <c r="D55"/>
  <c r="C55"/>
  <c r="H54"/>
  <c r="G54"/>
  <c r="F54"/>
  <c r="E54"/>
  <c r="D54"/>
  <c r="C54"/>
  <c r="H53"/>
  <c r="G53"/>
  <c r="F53"/>
  <c r="E53"/>
  <c r="D53"/>
  <c r="C53"/>
  <c r="H52"/>
  <c r="G52"/>
  <c r="F52"/>
  <c r="E52"/>
  <c r="D52"/>
  <c r="C52"/>
  <c r="H51"/>
  <c r="G51"/>
  <c r="F51"/>
  <c r="E51"/>
  <c r="D51"/>
  <c r="C51"/>
  <c r="H50"/>
  <c r="G50"/>
  <c r="F50"/>
  <c r="E50"/>
  <c r="D50"/>
  <c r="C50"/>
  <c r="H55" i="22"/>
  <c r="G55"/>
  <c r="F55"/>
  <c r="E55"/>
  <c r="D55"/>
  <c r="C55"/>
  <c r="H54"/>
  <c r="G54"/>
  <c r="F54"/>
  <c r="E54"/>
  <c r="D54"/>
  <c r="C54"/>
  <c r="H53"/>
  <c r="G53"/>
  <c r="F53"/>
  <c r="E53"/>
  <c r="D53"/>
  <c r="C53"/>
  <c r="H52"/>
  <c r="G52"/>
  <c r="F52"/>
  <c r="E52"/>
  <c r="D52"/>
  <c r="C52"/>
  <c r="H51"/>
  <c r="G51"/>
  <c r="F51"/>
  <c r="E51"/>
  <c r="D51"/>
  <c r="C51"/>
  <c r="H50"/>
  <c r="G50"/>
  <c r="F50"/>
  <c r="E50"/>
  <c r="D50"/>
  <c r="C50"/>
  <c r="H55" i="21"/>
  <c r="G55"/>
  <c r="F55"/>
  <c r="E55"/>
  <c r="D55"/>
  <c r="C55"/>
  <c r="H54"/>
  <c r="G54"/>
  <c r="F54"/>
  <c r="E54"/>
  <c r="D54"/>
  <c r="C54"/>
  <c r="H53"/>
  <c r="G53"/>
  <c r="F53"/>
  <c r="E53"/>
  <c r="D53"/>
  <c r="C53"/>
  <c r="H52"/>
  <c r="G52"/>
  <c r="F52"/>
  <c r="E52"/>
  <c r="D52"/>
  <c r="C52"/>
  <c r="H51"/>
  <c r="G51"/>
  <c r="F51"/>
  <c r="E51"/>
  <c r="D51"/>
  <c r="C51"/>
  <c r="H50"/>
  <c r="G50"/>
  <c r="F50"/>
  <c r="E50"/>
  <c r="D50"/>
  <c r="C50"/>
  <c r="H55" i="3"/>
  <c r="G55"/>
  <c r="F55"/>
  <c r="E55"/>
  <c r="D55"/>
  <c r="C55"/>
  <c r="H54"/>
  <c r="G54"/>
  <c r="F54"/>
  <c r="E54"/>
  <c r="D54"/>
  <c r="C54"/>
  <c r="H53"/>
  <c r="G53"/>
  <c r="F53"/>
  <c r="E53"/>
  <c r="D53"/>
  <c r="C53"/>
  <c r="H52"/>
  <c r="G52"/>
  <c r="F52"/>
  <c r="E52"/>
  <c r="D52"/>
  <c r="C52"/>
  <c r="H51"/>
  <c r="G51"/>
  <c r="F51"/>
  <c r="E51"/>
  <c r="D51"/>
  <c r="C51"/>
  <c r="H50"/>
  <c r="G50"/>
  <c r="F50"/>
  <c r="E50"/>
  <c r="D50"/>
  <c r="C50"/>
  <c r="H31" i="10"/>
  <c r="F31"/>
  <c r="H30"/>
  <c r="F30"/>
  <c r="H29"/>
  <c r="F29"/>
  <c r="H28"/>
  <c r="F28"/>
  <c r="H48" i="23"/>
  <c r="G48"/>
  <c r="F48"/>
  <c r="E48"/>
  <c r="D48"/>
  <c r="C48"/>
  <c r="H47"/>
  <c r="G47"/>
  <c r="F47"/>
  <c r="E47"/>
  <c r="D47"/>
  <c r="C47"/>
  <c r="H46"/>
  <c r="G46"/>
  <c r="F46"/>
  <c r="E46"/>
  <c r="D46"/>
  <c r="C46"/>
  <c r="H45"/>
  <c r="G45"/>
  <c r="F45"/>
  <c r="E45"/>
  <c r="D45"/>
  <c r="C45"/>
  <c r="H44"/>
  <c r="G44"/>
  <c r="F44"/>
  <c r="E44"/>
  <c r="D44"/>
  <c r="C44"/>
  <c r="H43"/>
  <c r="G43"/>
  <c r="F43"/>
  <c r="E43"/>
  <c r="D43"/>
  <c r="C43"/>
  <c r="H48" i="22"/>
  <c r="G48"/>
  <c r="F48"/>
  <c r="E48"/>
  <c r="D48"/>
  <c r="C48"/>
  <c r="H47"/>
  <c r="G47"/>
  <c r="F47"/>
  <c r="E47"/>
  <c r="D47"/>
  <c r="C47"/>
  <c r="H46"/>
  <c r="G46"/>
  <c r="F46"/>
  <c r="E46"/>
  <c r="D46"/>
  <c r="C46"/>
  <c r="H45"/>
  <c r="G45"/>
  <c r="F45"/>
  <c r="E45"/>
  <c r="D45"/>
  <c r="C45"/>
  <c r="H44"/>
  <c r="G44"/>
  <c r="F44"/>
  <c r="E44"/>
  <c r="D44"/>
  <c r="C44"/>
  <c r="H43"/>
  <c r="G43"/>
  <c r="F43"/>
  <c r="E43"/>
  <c r="D43"/>
  <c r="C43"/>
  <c r="H48" i="21"/>
  <c r="G48"/>
  <c r="F48"/>
  <c r="E48"/>
  <c r="D48"/>
  <c r="C48"/>
  <c r="H47"/>
  <c r="G47"/>
  <c r="F47"/>
  <c r="E47"/>
  <c r="D47"/>
  <c r="C47"/>
  <c r="H46"/>
  <c r="G46"/>
  <c r="F46"/>
  <c r="E46"/>
  <c r="D46"/>
  <c r="C46"/>
  <c r="H45"/>
  <c r="G45"/>
  <c r="F45"/>
  <c r="E45"/>
  <c r="D45"/>
  <c r="C45"/>
  <c r="H44"/>
  <c r="G44"/>
  <c r="F44"/>
  <c r="E44"/>
  <c r="D44"/>
  <c r="C44"/>
  <c r="H43"/>
  <c r="G43"/>
  <c r="F43"/>
  <c r="E43"/>
  <c r="D43"/>
  <c r="C43"/>
  <c r="H48" i="3"/>
  <c r="G48"/>
  <c r="F48"/>
  <c r="E48"/>
  <c r="D48"/>
  <c r="C48"/>
  <c r="H47"/>
  <c r="G47"/>
  <c r="F47"/>
  <c r="E47"/>
  <c r="D47"/>
  <c r="C47"/>
  <c r="H46"/>
  <c r="G46"/>
  <c r="F46"/>
  <c r="E46"/>
  <c r="D46"/>
  <c r="C46"/>
  <c r="H45"/>
  <c r="G45"/>
  <c r="F45"/>
  <c r="E45"/>
  <c r="D45"/>
  <c r="C45"/>
  <c r="H44"/>
  <c r="G44"/>
  <c r="F44"/>
  <c r="E44"/>
  <c r="D44"/>
  <c r="C44"/>
  <c r="H43"/>
  <c r="G43"/>
  <c r="F43"/>
  <c r="E43"/>
  <c r="D43"/>
  <c r="C43"/>
  <c r="H27" i="10"/>
  <c r="F27"/>
  <c r="H26"/>
  <c r="F26"/>
  <c r="H25"/>
  <c r="F25"/>
  <c r="H24"/>
  <c r="F24"/>
  <c r="H41" i="23"/>
  <c r="G41"/>
  <c r="F41"/>
  <c r="E41"/>
  <c r="D41"/>
  <c r="C41"/>
  <c r="H40"/>
  <c r="G40"/>
  <c r="F40"/>
  <c r="E40"/>
  <c r="D40"/>
  <c r="C40"/>
  <c r="H39"/>
  <c r="G39"/>
  <c r="F39"/>
  <c r="E39"/>
  <c r="D39"/>
  <c r="C39"/>
  <c r="H38"/>
  <c r="G38"/>
  <c r="F38"/>
  <c r="E38"/>
  <c r="D38"/>
  <c r="C38"/>
  <c r="H37"/>
  <c r="G37"/>
  <c r="F37"/>
  <c r="E37"/>
  <c r="D37"/>
  <c r="C37"/>
  <c r="H36"/>
  <c r="G36"/>
  <c r="F36"/>
  <c r="E36"/>
  <c r="D36"/>
  <c r="C36"/>
  <c r="H41" i="22"/>
  <c r="G41"/>
  <c r="F41"/>
  <c r="E41"/>
  <c r="D41"/>
  <c r="C41"/>
  <c r="H40"/>
  <c r="G40"/>
  <c r="F40"/>
  <c r="E40"/>
  <c r="D40"/>
  <c r="C40"/>
  <c r="H39"/>
  <c r="G39"/>
  <c r="F39"/>
  <c r="E39"/>
  <c r="D39"/>
  <c r="C39"/>
  <c r="H38"/>
  <c r="G38"/>
  <c r="F38"/>
  <c r="E38"/>
  <c r="D38"/>
  <c r="C38"/>
  <c r="H37"/>
  <c r="G37"/>
  <c r="F37"/>
  <c r="E37"/>
  <c r="D37"/>
  <c r="C37"/>
  <c r="H36"/>
  <c r="G36"/>
  <c r="F36"/>
  <c r="E36"/>
  <c r="D36"/>
  <c r="C36"/>
  <c r="H41" i="21"/>
  <c r="G41"/>
  <c r="F41"/>
  <c r="E41"/>
  <c r="D41"/>
  <c r="C41"/>
  <c r="H40"/>
  <c r="G40"/>
  <c r="F40"/>
  <c r="E40"/>
  <c r="D40"/>
  <c r="C40"/>
  <c r="H39"/>
  <c r="G39"/>
  <c r="F39"/>
  <c r="E39"/>
  <c r="D39"/>
  <c r="C39"/>
  <c r="H38"/>
  <c r="G38"/>
  <c r="F38"/>
  <c r="E38"/>
  <c r="D38"/>
  <c r="C38"/>
  <c r="H37"/>
  <c r="G37"/>
  <c r="F37"/>
  <c r="E37"/>
  <c r="D37"/>
  <c r="C37"/>
  <c r="H36"/>
  <c r="G36"/>
  <c r="F36"/>
  <c r="E36"/>
  <c r="D36"/>
  <c r="C36"/>
  <c r="H41" i="3"/>
  <c r="G41"/>
  <c r="F41"/>
  <c r="E41"/>
  <c r="D41"/>
  <c r="C41"/>
  <c r="H40"/>
  <c r="G40"/>
  <c r="F40"/>
  <c r="E40"/>
  <c r="D40"/>
  <c r="C40"/>
  <c r="H39"/>
  <c r="G39"/>
  <c r="F39"/>
  <c r="E39"/>
  <c r="D39"/>
  <c r="C39"/>
  <c r="H38"/>
  <c r="G38"/>
  <c r="F38"/>
  <c r="E38"/>
  <c r="D38"/>
  <c r="C38"/>
  <c r="H37"/>
  <c r="G37"/>
  <c r="F37"/>
  <c r="E37"/>
  <c r="D37"/>
  <c r="C37"/>
  <c r="H36"/>
  <c r="G36"/>
  <c r="F36"/>
  <c r="E36"/>
  <c r="D36"/>
  <c r="C36"/>
  <c r="H23" i="10"/>
  <c r="F23"/>
  <c r="H22"/>
  <c r="F22"/>
  <c r="H21"/>
  <c r="F21"/>
  <c r="H20"/>
  <c r="F20"/>
  <c r="H31" i="23"/>
  <c r="G31"/>
  <c r="F31"/>
  <c r="E31"/>
  <c r="D31"/>
  <c r="C31"/>
  <c r="H29"/>
  <c r="G29"/>
  <c r="F29"/>
  <c r="E29"/>
  <c r="D29"/>
  <c r="C29"/>
  <c r="H31" i="22"/>
  <c r="G31"/>
  <c r="F31"/>
  <c r="E31"/>
  <c r="D31"/>
  <c r="C31"/>
  <c r="H29"/>
  <c r="G29"/>
  <c r="F29"/>
  <c r="E29"/>
  <c r="D29"/>
  <c r="C29"/>
  <c r="H31" i="21"/>
  <c r="G31"/>
  <c r="F31"/>
  <c r="E31"/>
  <c r="D31"/>
  <c r="C31"/>
  <c r="H29"/>
  <c r="G29"/>
  <c r="F29"/>
  <c r="E29"/>
  <c r="D29"/>
  <c r="C29"/>
  <c r="H31" i="3"/>
  <c r="G31"/>
  <c r="F31"/>
  <c r="E31"/>
  <c r="D31"/>
  <c r="C31"/>
  <c r="H29"/>
  <c r="G29"/>
  <c r="F29"/>
  <c r="E29"/>
  <c r="D29"/>
  <c r="C29"/>
  <c r="H19" i="10"/>
  <c r="F19"/>
  <c r="H18"/>
  <c r="F18"/>
  <c r="H17"/>
  <c r="F17"/>
  <c r="H16"/>
  <c r="F16"/>
  <c r="H27" i="23"/>
  <c r="G27"/>
  <c r="F27"/>
  <c r="E27"/>
  <c r="D27"/>
  <c r="C27"/>
  <c r="H26"/>
  <c r="G26"/>
  <c r="F26"/>
  <c r="E26"/>
  <c r="D26"/>
  <c r="C26"/>
  <c r="H25"/>
  <c r="G25"/>
  <c r="F25"/>
  <c r="E25"/>
  <c r="D25"/>
  <c r="C25"/>
  <c r="H24"/>
  <c r="G24"/>
  <c r="F24"/>
  <c r="E24"/>
  <c r="D24"/>
  <c r="C24"/>
  <c r="H23"/>
  <c r="G23"/>
  <c r="F23"/>
  <c r="E23"/>
  <c r="D23"/>
  <c r="C23"/>
  <c r="H22"/>
  <c r="G22"/>
  <c r="F22"/>
  <c r="E22"/>
  <c r="D22"/>
  <c r="C22"/>
  <c r="H27" i="22"/>
  <c r="G27"/>
  <c r="F27"/>
  <c r="E27"/>
  <c r="D27"/>
  <c r="C27"/>
  <c r="H26"/>
  <c r="G26"/>
  <c r="F26"/>
  <c r="E26"/>
  <c r="D26"/>
  <c r="C26"/>
  <c r="H25"/>
  <c r="G25"/>
  <c r="F25"/>
  <c r="E25"/>
  <c r="D25"/>
  <c r="C25"/>
  <c r="H24"/>
  <c r="G24"/>
  <c r="F24"/>
  <c r="E24"/>
  <c r="D24"/>
  <c r="C24"/>
  <c r="H23"/>
  <c r="G23"/>
  <c r="F23"/>
  <c r="E23"/>
  <c r="D23"/>
  <c r="C23"/>
  <c r="H22"/>
  <c r="G22"/>
  <c r="F22"/>
  <c r="E22"/>
  <c r="D22"/>
  <c r="C22"/>
  <c r="H27" i="21"/>
  <c r="G27"/>
  <c r="F27"/>
  <c r="E27"/>
  <c r="D27"/>
  <c r="C27"/>
  <c r="H26"/>
  <c r="G26"/>
  <c r="F26"/>
  <c r="E26"/>
  <c r="D26"/>
  <c r="C26"/>
  <c r="H25"/>
  <c r="G25"/>
  <c r="F25"/>
  <c r="E25"/>
  <c r="D25"/>
  <c r="C25"/>
  <c r="H24"/>
  <c r="G24"/>
  <c r="F24"/>
  <c r="E24"/>
  <c r="D24"/>
  <c r="C24"/>
  <c r="H23"/>
  <c r="G23"/>
  <c r="F23"/>
  <c r="E23"/>
  <c r="D23"/>
  <c r="C23"/>
  <c r="H22"/>
  <c r="G22"/>
  <c r="F22"/>
  <c r="E22"/>
  <c r="D22"/>
  <c r="C22"/>
  <c r="H27" i="3"/>
  <c r="G27"/>
  <c r="F27"/>
  <c r="E27"/>
  <c r="D27"/>
  <c r="C27"/>
  <c r="H26"/>
  <c r="G26"/>
  <c r="F26"/>
  <c r="E26"/>
  <c r="D26"/>
  <c r="C26"/>
  <c r="H25"/>
  <c r="G25"/>
  <c r="F25"/>
  <c r="E25"/>
  <c r="D25"/>
  <c r="C25"/>
  <c r="H24"/>
  <c r="G24"/>
  <c r="F24"/>
  <c r="E24"/>
  <c r="D24"/>
  <c r="C24"/>
  <c r="H23"/>
  <c r="G23"/>
  <c r="F23"/>
  <c r="E23"/>
  <c r="D23"/>
  <c r="C23"/>
  <c r="H22"/>
  <c r="G22"/>
  <c r="F22"/>
  <c r="E22"/>
  <c r="D22"/>
  <c r="C22"/>
  <c r="H15" i="10"/>
  <c r="F15"/>
  <c r="H14"/>
  <c r="F14"/>
  <c r="H13"/>
  <c r="F13"/>
  <c r="H12"/>
  <c r="F12"/>
  <c r="G20" i="23"/>
  <c r="G19"/>
  <c r="G18"/>
  <c r="G17"/>
  <c r="G16"/>
  <c r="H15"/>
  <c r="G15"/>
  <c r="F15"/>
  <c r="E15"/>
  <c r="D15"/>
  <c r="C15"/>
  <c r="G20" i="22"/>
  <c r="G19"/>
  <c r="G18"/>
  <c r="G17"/>
  <c r="G16"/>
  <c r="H15"/>
  <c r="G15"/>
  <c r="F15"/>
  <c r="E15"/>
  <c r="D15"/>
  <c r="C15"/>
  <c r="G20" i="21"/>
  <c r="G19"/>
  <c r="G18"/>
  <c r="G17"/>
  <c r="G16"/>
  <c r="H15"/>
  <c r="G15"/>
  <c r="F15"/>
  <c r="E15"/>
  <c r="D15"/>
  <c r="C15"/>
  <c r="G20" i="3"/>
  <c r="G19"/>
  <c r="G18"/>
  <c r="G17"/>
  <c r="G16"/>
  <c r="H15"/>
  <c r="G15"/>
  <c r="F15"/>
  <c r="E15"/>
  <c r="D15"/>
  <c r="C15"/>
  <c r="H47" i="10"/>
  <c r="F47"/>
  <c r="H46"/>
  <c r="F46"/>
  <c r="H45"/>
  <c r="F45"/>
  <c r="H44"/>
  <c r="F44"/>
  <c r="H76" i="23"/>
  <c r="G76"/>
  <c r="F76"/>
  <c r="E76"/>
  <c r="D76"/>
  <c r="C76"/>
  <c r="H75"/>
  <c r="G75"/>
  <c r="F75"/>
  <c r="E75"/>
  <c r="D75"/>
  <c r="C75"/>
  <c r="H74"/>
  <c r="G74"/>
  <c r="F74"/>
  <c r="E74"/>
  <c r="D74"/>
  <c r="C74"/>
  <c r="H73"/>
  <c r="G73"/>
  <c r="F73"/>
  <c r="E73"/>
  <c r="D73"/>
  <c r="C73"/>
  <c r="H72"/>
  <c r="G72"/>
  <c r="F72"/>
  <c r="E72"/>
  <c r="D72"/>
  <c r="C72"/>
  <c r="H71"/>
  <c r="G71"/>
  <c r="F71"/>
  <c r="E71"/>
  <c r="D71"/>
  <c r="C71"/>
  <c r="H76" i="22"/>
  <c r="G76"/>
  <c r="F76"/>
  <c r="E76"/>
  <c r="D76"/>
  <c r="C76"/>
  <c r="H75"/>
  <c r="G75"/>
  <c r="F75"/>
  <c r="E75"/>
  <c r="D75"/>
  <c r="C75"/>
  <c r="H74"/>
  <c r="G74"/>
  <c r="F74"/>
  <c r="E74"/>
  <c r="D74"/>
  <c r="C74"/>
  <c r="H73"/>
  <c r="G73"/>
  <c r="F73"/>
  <c r="E73"/>
  <c r="D73"/>
  <c r="C73"/>
  <c r="H72"/>
  <c r="G72"/>
  <c r="F72"/>
  <c r="E72"/>
  <c r="D72"/>
  <c r="C72"/>
  <c r="H71"/>
  <c r="G71"/>
  <c r="F71"/>
  <c r="E71"/>
  <c r="D71"/>
  <c r="C71"/>
  <c r="H76" i="21"/>
  <c r="G76"/>
  <c r="F76"/>
  <c r="E76"/>
  <c r="D76"/>
  <c r="C76"/>
  <c r="H75"/>
  <c r="G75"/>
  <c r="F75"/>
  <c r="E75"/>
  <c r="D75"/>
  <c r="C75"/>
  <c r="H74"/>
  <c r="G74"/>
  <c r="F74"/>
  <c r="E74"/>
  <c r="D74"/>
  <c r="C74"/>
  <c r="H73"/>
  <c r="G73"/>
  <c r="F73"/>
  <c r="E73"/>
  <c r="D73"/>
  <c r="C73"/>
  <c r="H72"/>
  <c r="G72"/>
  <c r="F72"/>
  <c r="E72"/>
  <c r="D72"/>
  <c r="C72"/>
  <c r="H71"/>
  <c r="G71"/>
  <c r="F71"/>
  <c r="E71"/>
  <c r="D71"/>
  <c r="C71"/>
  <c r="H76" i="3"/>
  <c r="G76"/>
  <c r="F76"/>
  <c r="E76"/>
  <c r="D76"/>
  <c r="C76"/>
  <c r="H75"/>
  <c r="G75"/>
  <c r="F75"/>
  <c r="E75"/>
  <c r="D75"/>
  <c r="C75"/>
  <c r="H74"/>
  <c r="G74"/>
  <c r="F74"/>
  <c r="E74"/>
  <c r="D74"/>
  <c r="C74"/>
  <c r="H73"/>
  <c r="G73"/>
  <c r="F73"/>
  <c r="E73"/>
  <c r="D73"/>
  <c r="C73"/>
  <c r="H72"/>
  <c r="G72"/>
  <c r="F72"/>
  <c r="E72"/>
  <c r="D72"/>
  <c r="C72"/>
  <c r="H71"/>
  <c r="G71"/>
  <c r="F71"/>
  <c r="E71"/>
  <c r="D71"/>
  <c r="C71"/>
  <c r="H43" i="10"/>
  <c r="F43"/>
  <c r="H42"/>
  <c r="F42"/>
  <c r="H41"/>
  <c r="F41"/>
  <c r="H40"/>
  <c r="F40"/>
  <c r="H69" i="23"/>
  <c r="G69"/>
  <c r="F69"/>
  <c r="E69"/>
  <c r="D69"/>
  <c r="C69"/>
  <c r="H68"/>
  <c r="G68"/>
  <c r="F68"/>
  <c r="E68"/>
  <c r="D68"/>
  <c r="C68"/>
  <c r="H67"/>
  <c r="G67"/>
  <c r="F67"/>
  <c r="E67"/>
  <c r="D67"/>
  <c r="C67"/>
  <c r="H66"/>
  <c r="G66"/>
  <c r="F66"/>
  <c r="E66"/>
  <c r="D66"/>
  <c r="C66"/>
  <c r="H65"/>
  <c r="G65"/>
  <c r="F65"/>
  <c r="E65"/>
  <c r="D65"/>
  <c r="C65"/>
  <c r="H64"/>
  <c r="G64"/>
  <c r="F64"/>
  <c r="E64"/>
  <c r="D64"/>
  <c r="C64"/>
  <c r="H69" i="22"/>
  <c r="G69"/>
  <c r="F69"/>
  <c r="E69"/>
  <c r="D69"/>
  <c r="C69"/>
  <c r="H68"/>
  <c r="G68"/>
  <c r="F68"/>
  <c r="E68"/>
  <c r="D68"/>
  <c r="C68"/>
  <c r="H67"/>
  <c r="G67"/>
  <c r="F67"/>
  <c r="E67"/>
  <c r="D67"/>
  <c r="C67"/>
  <c r="H66"/>
  <c r="G66"/>
  <c r="F66"/>
  <c r="E66"/>
  <c r="D66"/>
  <c r="C66"/>
  <c r="H65"/>
  <c r="G65"/>
  <c r="F65"/>
  <c r="E65"/>
  <c r="D65"/>
  <c r="C65"/>
  <c r="H64"/>
  <c r="G64"/>
  <c r="F64"/>
  <c r="E64"/>
  <c r="D64"/>
  <c r="C64"/>
  <c r="H69" i="21"/>
  <c r="G69"/>
  <c r="F69"/>
  <c r="E69"/>
  <c r="D69"/>
  <c r="C69"/>
  <c r="H68"/>
  <c r="G68"/>
  <c r="F68"/>
  <c r="E68"/>
  <c r="D68"/>
  <c r="C68"/>
  <c r="H67"/>
  <c r="G67"/>
  <c r="F67"/>
  <c r="E67"/>
  <c r="D67"/>
  <c r="C67"/>
  <c r="H66"/>
  <c r="G66"/>
  <c r="F66"/>
  <c r="E66"/>
  <c r="D66"/>
  <c r="C66"/>
  <c r="H65"/>
  <c r="G65"/>
  <c r="F65"/>
  <c r="E65"/>
  <c r="D65"/>
  <c r="C65"/>
  <c r="H64"/>
  <c r="G64"/>
  <c r="F64"/>
  <c r="E64"/>
  <c r="D64"/>
  <c r="C64"/>
  <c r="H69" i="3"/>
  <c r="G69"/>
  <c r="F69"/>
  <c r="E69"/>
  <c r="D69"/>
  <c r="C69"/>
  <c r="H68"/>
  <c r="G68"/>
  <c r="F68"/>
  <c r="E68"/>
  <c r="D68"/>
  <c r="C68"/>
  <c r="H67"/>
  <c r="G67"/>
  <c r="F67"/>
  <c r="E67"/>
  <c r="D67"/>
  <c r="C67"/>
  <c r="H66"/>
  <c r="G66"/>
  <c r="F66"/>
  <c r="E66"/>
  <c r="D66"/>
  <c r="C66"/>
  <c r="H65"/>
  <c r="G65"/>
  <c r="F65"/>
  <c r="E65"/>
  <c r="D65"/>
  <c r="C65"/>
  <c r="H64"/>
  <c r="G64"/>
  <c r="F64"/>
  <c r="E64"/>
  <c r="D64"/>
  <c r="C64"/>
  <c r="F82" i="23" l="1"/>
  <c r="F81"/>
  <c r="F80"/>
  <c r="F79"/>
  <c r="B81"/>
  <c r="B79"/>
  <c r="A4"/>
  <c r="A3"/>
  <c r="F82" i="22"/>
  <c r="F81"/>
  <c r="F80"/>
  <c r="F79"/>
  <c r="B81"/>
  <c r="B79"/>
  <c r="A4"/>
  <c r="A3"/>
  <c r="F82" i="21"/>
  <c r="F81"/>
  <c r="F80"/>
  <c r="F79"/>
  <c r="B81"/>
  <c r="B79"/>
  <c r="A4"/>
  <c r="A3"/>
  <c r="F82" i="3"/>
  <c r="F81"/>
  <c r="F80"/>
  <c r="F79"/>
  <c r="B81"/>
  <c r="B79"/>
  <c r="A4"/>
  <c r="A3"/>
  <c r="A2" i="22" l="1"/>
  <c r="A2" i="21"/>
  <c r="E19" i="10" l="1"/>
  <c r="D19"/>
  <c r="C19"/>
  <c r="E18"/>
  <c r="D18"/>
  <c r="C18"/>
  <c r="E17"/>
  <c r="D17"/>
  <c r="C17"/>
  <c r="E16"/>
  <c r="D16"/>
  <c r="C16"/>
  <c r="E11"/>
  <c r="D11"/>
  <c r="C11"/>
  <c r="E10"/>
  <c r="D10"/>
  <c r="C10"/>
  <c r="E9"/>
  <c r="D9"/>
  <c r="C9"/>
  <c r="E8"/>
  <c r="D8"/>
  <c r="C8"/>
  <c r="D40" l="1"/>
  <c r="E40"/>
  <c r="C40"/>
  <c r="C37"/>
  <c r="D37"/>
  <c r="E37"/>
  <c r="C38"/>
  <c r="D38"/>
  <c r="E38"/>
  <c r="C39"/>
  <c r="D39"/>
  <c r="E39"/>
  <c r="D36"/>
  <c r="E36"/>
  <c r="C36"/>
  <c r="C29"/>
  <c r="D29"/>
  <c r="E29"/>
  <c r="C30"/>
  <c r="D30"/>
  <c r="E30"/>
  <c r="C31"/>
  <c r="D31"/>
  <c r="E31"/>
  <c r="D28"/>
  <c r="E28"/>
  <c r="C28"/>
  <c r="C22"/>
  <c r="D22"/>
  <c r="E22"/>
  <c r="A3" l="1"/>
  <c r="A4"/>
  <c r="H69"/>
  <c r="B71"/>
  <c r="H71"/>
  <c r="F69"/>
  <c r="B69"/>
  <c r="F71"/>
  <c r="E41" l="1"/>
  <c r="E43"/>
  <c r="D42"/>
  <c r="C43"/>
  <c r="D43"/>
  <c r="E42"/>
  <c r="C42"/>
  <c r="C41"/>
  <c r="D41"/>
  <c r="E20" l="1"/>
  <c r="D20" l="1"/>
  <c r="C20"/>
  <c r="D12" l="1"/>
  <c r="C12"/>
  <c r="E12"/>
  <c r="E45" l="1"/>
  <c r="D44"/>
  <c r="E47"/>
  <c r="E46"/>
  <c r="C44"/>
  <c r="D46"/>
  <c r="E44"/>
  <c r="C47"/>
  <c r="C45"/>
  <c r="C46"/>
  <c r="D47"/>
  <c r="D45"/>
  <c r="D35" l="1"/>
  <c r="E33"/>
  <c r="C33"/>
  <c r="E34"/>
  <c r="D34"/>
  <c r="C35"/>
  <c r="E35"/>
  <c r="D32"/>
  <c r="C34"/>
  <c r="E32"/>
  <c r="D33"/>
  <c r="C32"/>
  <c r="E27" l="1"/>
  <c r="D25"/>
  <c r="D27"/>
  <c r="E26"/>
  <c r="C26"/>
  <c r="E24"/>
  <c r="C27"/>
  <c r="C24"/>
  <c r="D26"/>
  <c r="E25"/>
  <c r="D24"/>
  <c r="C25"/>
  <c r="G32" i="21" l="1"/>
  <c r="G32" i="3"/>
  <c r="G32" i="22"/>
  <c r="G32" i="23"/>
  <c r="F32"/>
  <c r="F32" i="22"/>
  <c r="F32" i="21"/>
  <c r="F32" i="3"/>
  <c r="E23" i="10" s="1"/>
  <c r="E32" i="23"/>
  <c r="E32" i="22"/>
  <c r="E32" i="21"/>
  <c r="E32" i="3"/>
  <c r="D32"/>
  <c r="D23" i="10" s="1"/>
  <c r="D32" i="23"/>
  <c r="D32" i="22"/>
  <c r="D32" i="21"/>
  <c r="H32" i="22"/>
  <c r="H32" i="21"/>
  <c r="H32" i="3"/>
  <c r="H32" i="23"/>
  <c r="C32"/>
  <c r="C32" i="22"/>
  <c r="C32" i="21"/>
  <c r="C32" i="3"/>
  <c r="C23" i="10" s="1"/>
  <c r="D34" i="23"/>
  <c r="D34" i="22"/>
  <c r="D34" i="21"/>
  <c r="D34" i="3"/>
  <c r="C33" i="23"/>
  <c r="C33" i="21"/>
  <c r="C33" i="22"/>
  <c r="C33" i="3"/>
  <c r="H34" i="23" l="1"/>
  <c r="H34" i="22"/>
  <c r="H34" i="21"/>
  <c r="H34" i="3"/>
  <c r="F34" i="23"/>
  <c r="F34" i="22"/>
  <c r="F34" i="21"/>
  <c r="F34" i="3"/>
  <c r="E34" i="23"/>
  <c r="E34" i="21"/>
  <c r="E34" i="3"/>
  <c r="E34" i="22"/>
  <c r="G34" i="23"/>
  <c r="G34" i="22"/>
  <c r="G34" i="21"/>
  <c r="G34" i="3"/>
  <c r="C34" i="23"/>
  <c r="C34" i="22"/>
  <c r="C34" i="21"/>
  <c r="C34" i="3"/>
  <c r="F30" i="22"/>
  <c r="F30" i="23"/>
  <c r="F30" i="3"/>
  <c r="E21" i="10" s="1"/>
  <c r="F30" i="21"/>
  <c r="E30" i="22"/>
  <c r="E30" i="23"/>
  <c r="E30" i="3"/>
  <c r="E30" i="21"/>
  <c r="H30" i="23"/>
  <c r="H30" i="3"/>
  <c r="H30" i="21"/>
  <c r="H30" i="22"/>
  <c r="D30" i="21"/>
  <c r="D30" i="22"/>
  <c r="D30" i="23"/>
  <c r="D30" i="3"/>
  <c r="D21" i="10" s="1"/>
  <c r="C30" i="22"/>
  <c r="C30" i="21"/>
  <c r="C30" i="23"/>
  <c r="C30" i="3"/>
  <c r="C21" i="10" s="1"/>
  <c r="G30" i="3"/>
  <c r="G30" i="21"/>
  <c r="G30" i="22"/>
  <c r="G30" i="23"/>
  <c r="G33" i="22"/>
  <c r="G33" i="3"/>
  <c r="G33" i="23"/>
  <c r="G33" i="21"/>
  <c r="E33" i="23"/>
  <c r="E33" i="22"/>
  <c r="E33" i="3"/>
  <c r="E33" i="21"/>
  <c r="D33"/>
  <c r="D33" i="22"/>
  <c r="D33" i="3"/>
  <c r="D33" i="23"/>
  <c r="H33"/>
  <c r="H33" i="21"/>
  <c r="H33" i="22"/>
  <c r="H33" i="3"/>
  <c r="F33" i="22"/>
  <c r="F33" i="3"/>
  <c r="F33" i="21"/>
  <c r="F33" i="23"/>
  <c r="E18" l="1"/>
  <c r="E18" i="21"/>
  <c r="E18" i="22"/>
  <c r="E18" i="3"/>
  <c r="E16" i="22"/>
  <c r="E16" i="3"/>
  <c r="E16" i="23"/>
  <c r="E16" i="21"/>
  <c r="H17" i="22"/>
  <c r="H17" i="3"/>
  <c r="H17" i="23"/>
  <c r="H17" i="21"/>
  <c r="D20" i="23"/>
  <c r="D20" i="21"/>
  <c r="D20" i="22"/>
  <c r="D20" i="3"/>
  <c r="C19" i="22"/>
  <c r="C19" i="3"/>
  <c r="C19" i="23"/>
  <c r="C19" i="21"/>
  <c r="C20" i="23" l="1"/>
  <c r="C20" i="21"/>
  <c r="C20" i="22"/>
  <c r="C20" i="3"/>
  <c r="E19" i="22"/>
  <c r="E19" i="3"/>
  <c r="E19" i="23"/>
  <c r="E19" i="21"/>
  <c r="D17" i="23"/>
  <c r="D17" i="21"/>
  <c r="D17" i="22"/>
  <c r="D17" i="3"/>
  <c r="D14" i="10" s="1"/>
  <c r="H16" i="22"/>
  <c r="H16" i="3"/>
  <c r="H16" i="23"/>
  <c r="H16" i="21"/>
  <c r="E20" i="22"/>
  <c r="E20" i="3"/>
  <c r="E20" i="23"/>
  <c r="E20" i="21"/>
  <c r="D16" i="23"/>
  <c r="D16" i="21"/>
  <c r="D16" i="3"/>
  <c r="D13" i="10" s="1"/>
  <c r="D16" i="22"/>
  <c r="C16" i="23"/>
  <c r="C16" i="21"/>
  <c r="C16" i="22"/>
  <c r="C16" i="3"/>
  <c r="C13" i="10" s="1"/>
  <c r="F18" i="23"/>
  <c r="F18" i="21"/>
  <c r="F18" i="22"/>
  <c r="F18" i="3"/>
  <c r="E15" i="10" s="1"/>
  <c r="F19" i="22"/>
  <c r="F19" i="3"/>
  <c r="F19" i="23"/>
  <c r="F19" i="21"/>
  <c r="H20" i="22"/>
  <c r="H20" i="3"/>
  <c r="H20" i="23"/>
  <c r="H20" i="21"/>
  <c r="F16" i="22"/>
  <c r="F16" i="3"/>
  <c r="E13" i="10" s="1"/>
  <c r="F16" i="23"/>
  <c r="F16" i="21"/>
  <c r="D18" i="22"/>
  <c r="D18" i="3"/>
  <c r="D15" i="10" s="1"/>
  <c r="D18" i="23"/>
  <c r="D18" i="21"/>
  <c r="C17" i="23"/>
  <c r="C17" i="21"/>
  <c r="C17" i="22"/>
  <c r="C17" i="3"/>
  <c r="C14" i="10" s="1"/>
  <c r="H19" i="23"/>
  <c r="H19" i="21"/>
  <c r="H19" i="22"/>
  <c r="H19" i="3"/>
  <c r="C18" i="22"/>
  <c r="C18" i="3"/>
  <c r="C15" i="10" s="1"/>
  <c r="C18" i="23"/>
  <c r="C18" i="21"/>
  <c r="F20" i="22"/>
  <c r="F20" i="3"/>
  <c r="F20" i="23"/>
  <c r="F20" i="21"/>
  <c r="H18"/>
  <c r="H18" i="23"/>
  <c r="H18" i="22"/>
  <c r="H18" i="3"/>
  <c r="D19" i="22"/>
  <c r="D19" i="3"/>
  <c r="D19" i="23"/>
  <c r="D19" i="21"/>
  <c r="F17" i="23"/>
  <c r="F17" i="21"/>
  <c r="F17" i="22"/>
  <c r="F17" i="3"/>
  <c r="E14" i="10" s="1"/>
  <c r="E17" i="23"/>
  <c r="E17" i="21"/>
  <c r="E17" i="22"/>
  <c r="E17" i="3"/>
</calcChain>
</file>

<file path=xl/sharedStrings.xml><?xml version="1.0" encoding="utf-8"?>
<sst xmlns="http://schemas.openxmlformats.org/spreadsheetml/2006/main" count="531" uniqueCount="98">
  <si>
    <t>МЕСТО</t>
  </si>
  <si>
    <t>Ф.И.О</t>
  </si>
  <si>
    <t>Дата рожд., разряд</t>
  </si>
  <si>
    <t>Тренер</t>
  </si>
  <si>
    <t>1</t>
  </si>
  <si>
    <t>2</t>
  </si>
  <si>
    <t>3</t>
  </si>
  <si>
    <t>ВСЕРОССИЙСКАЯ ФЕДЕРАЦИЯ САМБО</t>
  </si>
  <si>
    <t>48 кг</t>
  </si>
  <si>
    <t>52 кг</t>
  </si>
  <si>
    <t>ю</t>
  </si>
  <si>
    <t>5</t>
  </si>
  <si>
    <t>6</t>
  </si>
  <si>
    <t>68 кг</t>
  </si>
  <si>
    <t>Нариманов ТА Ходорев АН</t>
  </si>
  <si>
    <t>округ</t>
  </si>
  <si>
    <t>субъект, город, ведомство</t>
  </si>
  <si>
    <t>57 кг</t>
  </si>
  <si>
    <t>62 кг</t>
  </si>
  <si>
    <t>74 кг</t>
  </si>
  <si>
    <t>82 кг</t>
  </si>
  <si>
    <t>90 кг</t>
  </si>
  <si>
    <t>100 кг</t>
  </si>
  <si>
    <t>св 100 кг</t>
  </si>
  <si>
    <t>СПИСОК СПОРТСМЕНОВ ВЫПОЛНИВШИХ НОРМАТИВ МС РОССИИ</t>
  </si>
  <si>
    <t>ВЕС</t>
  </si>
  <si>
    <t>Округ, субъект, город, ведомство</t>
  </si>
  <si>
    <t>количество участников</t>
  </si>
  <si>
    <t>количество побед</t>
  </si>
  <si>
    <t>Регионы</t>
  </si>
  <si>
    <t>мужчины</t>
  </si>
  <si>
    <t>СПИСОК ПОПАВШИХ НА ФИНАЛ ЧЕМПИОНАТА РОССИИ</t>
  </si>
  <si>
    <t>4</t>
  </si>
  <si>
    <t>св100</t>
  </si>
  <si>
    <t>боевое самбо</t>
  </si>
  <si>
    <t>КРАЧНАКОВ Владимир Юрьевич</t>
  </si>
  <si>
    <t>22.04.94, КМС</t>
  </si>
  <si>
    <t>Р.Алтай, Горно-Алтайск, МО</t>
  </si>
  <si>
    <t>16</t>
  </si>
  <si>
    <t>Р.Алтай,Томская,Новосибирская,Р.Хакасия,Алтайский.</t>
  </si>
  <si>
    <t>ЛОПСАН Чаян Игорьевич</t>
  </si>
  <si>
    <t>26.07.91, КМС</t>
  </si>
  <si>
    <t>Омская, Омск</t>
  </si>
  <si>
    <t>12</t>
  </si>
  <si>
    <t>Омская,Свердловская,Р.Алтай,Р.Хакасия,Новосибирская.</t>
  </si>
  <si>
    <t>Омская,Курганская,Новосибирская,Р.Алтай,Красноярский,ХМАО,Иркутская.</t>
  </si>
  <si>
    <t xml:space="preserve">, </t>
  </si>
  <si>
    <t>100кг</t>
  </si>
  <si>
    <t>св 100кг</t>
  </si>
  <si>
    <t>САДУАКАСОВ Нурсултан Алексеевич</t>
  </si>
  <si>
    <t>05.09.00, КМС</t>
  </si>
  <si>
    <t>СФО</t>
  </si>
  <si>
    <t>Р.Алтай, Г-Алтайск, Сдюшор</t>
  </si>
  <si>
    <t>Аткунов С.Ю. Межеткенов Р.А.</t>
  </si>
  <si>
    <t>ЯГУНОВ Максим Дмитриевич</t>
  </si>
  <si>
    <t>17.12.00, КМС</t>
  </si>
  <si>
    <t>Кемеровская, Кемерово, МО</t>
  </si>
  <si>
    <t>Шиянов С.А.</t>
  </si>
  <si>
    <t>ВЕРЕТНОВ Владимир Евгеньевич</t>
  </si>
  <si>
    <t>01.11.01, 1р</t>
  </si>
  <si>
    <t>Иркутская, Усть-Кут</t>
  </si>
  <si>
    <t>Омолоев Э.И., Кашин И.Л.</t>
  </si>
  <si>
    <t>ЦЫДЕМПИЛОВ Владимир Валерьевич</t>
  </si>
  <si>
    <t>27.09.01, 1р</t>
  </si>
  <si>
    <t>Р.Бурятия, Улан-Удэ</t>
  </si>
  <si>
    <t>Доржидеров Ю.А.</t>
  </si>
  <si>
    <t>АЙМАНОВ Александр Эдуардович</t>
  </si>
  <si>
    <t>24.08.00, КМС</t>
  </si>
  <si>
    <t>Аткунов Р.Р. Чичинов Р.Р.</t>
  </si>
  <si>
    <t>ГОМБОЖАПОВ Эрдэм  Туммурович</t>
  </si>
  <si>
    <t>07.12.01, 1р</t>
  </si>
  <si>
    <t>Р.Бурятия, Улан-Удэ, МО</t>
  </si>
  <si>
    <t>Салданов В.В.</t>
  </si>
  <si>
    <t xml:space="preserve">Алтайский, Забайкальский, Иркутская, Кемеровская, Новосибирская, Р.Алтай, Р.Бурятия, , , , </t>
  </si>
  <si>
    <t>Новосибирская, Новосибирск, МО</t>
  </si>
  <si>
    <t>АУРСУЛОВ Артем Егорович</t>
  </si>
  <si>
    <t>30.05.97, МС</t>
  </si>
  <si>
    <t>ВАСИЛЬЕВ Дмитрий Александрович</t>
  </si>
  <si>
    <t>13.01.96, КМС</t>
  </si>
  <si>
    <t>Р.Хакасия, Кызыл, МС</t>
  </si>
  <si>
    <t>Аев Г.А. Таскараков В.М.</t>
  </si>
  <si>
    <t>Орлов А.А.</t>
  </si>
  <si>
    <t>ВДОВИН Николай Сергеевич</t>
  </si>
  <si>
    <t>04.11.98, КМС</t>
  </si>
  <si>
    <t>Сергиенко Ю.В.            Друнгис М.В.</t>
  </si>
  <si>
    <t>БЕСПРОЗВАННЫХ Марк Аркадьевич</t>
  </si>
  <si>
    <t>13.02.92, МС</t>
  </si>
  <si>
    <t>Омская, Омск, СИБГУФК</t>
  </si>
  <si>
    <t>Горбунов А.В. Кондаков А.М.</t>
  </si>
  <si>
    <t>БАРАНОВ Андрей Алексеевич</t>
  </si>
  <si>
    <t>04.02.82, КМС</t>
  </si>
  <si>
    <t>Р.Бурятия, Улан-Удэ, Д</t>
  </si>
  <si>
    <t>Цыдыпов Б.В. Омоктуев Б.Д.</t>
  </si>
  <si>
    <t>ВАРДУМЯН Сергей Вардович</t>
  </si>
  <si>
    <t>08.06.89, КМС</t>
  </si>
  <si>
    <t>Иркутская, Иркутск, МО</t>
  </si>
  <si>
    <t>Кочкин И.В.</t>
  </si>
  <si>
    <t>СПИСОК ПРИЗЕРОВ</t>
  </si>
</sst>
</file>

<file path=xl/styles.xml><?xml version="1.0" encoding="utf-8"?>
<styleSheet xmlns="http://schemas.openxmlformats.org/spreadsheetml/2006/main">
  <fonts count="23">
    <font>
      <sz val="10"/>
      <name val="Arial"/>
    </font>
    <font>
      <sz val="10"/>
      <name val="Arial Narrow"/>
      <family val="2"/>
      <charset val="204"/>
    </font>
    <font>
      <b/>
      <sz val="10"/>
      <name val="Arial Narrow"/>
      <family val="2"/>
      <charset val="204"/>
    </font>
    <font>
      <b/>
      <sz val="12"/>
      <name val="Arial Narrow"/>
      <family val="2"/>
      <charset val="204"/>
    </font>
    <font>
      <sz val="12"/>
      <name val="Arial Narrow"/>
      <family val="2"/>
      <charset val="204"/>
    </font>
    <font>
      <u/>
      <sz val="10"/>
      <color indexed="12"/>
      <name val="Arial"/>
      <family val="2"/>
      <charset val="204"/>
    </font>
    <font>
      <sz val="10"/>
      <name val="Arial"/>
      <family val="2"/>
      <charset val="204"/>
    </font>
    <font>
      <b/>
      <sz val="12"/>
      <name val="Arial"/>
      <family val="2"/>
      <charset val="204"/>
    </font>
    <font>
      <b/>
      <sz val="16"/>
      <color indexed="10"/>
      <name val="CyrillicOld"/>
    </font>
    <font>
      <sz val="10"/>
      <name val="Arial"/>
      <family val="2"/>
      <charset val="204"/>
    </font>
    <font>
      <b/>
      <sz val="20"/>
      <name val="Arial"/>
      <family val="2"/>
      <charset val="204"/>
    </font>
    <font>
      <b/>
      <sz val="16"/>
      <name val="Arial Narrow"/>
      <family val="2"/>
      <charset val="204"/>
    </font>
    <font>
      <sz val="9"/>
      <name val="Arial Narrow"/>
      <family val="2"/>
      <charset val="204"/>
    </font>
    <font>
      <b/>
      <sz val="16"/>
      <name val="Arial"/>
      <family val="2"/>
      <charset val="204"/>
    </font>
    <font>
      <b/>
      <sz val="20"/>
      <name val="Arial Narrow"/>
      <family val="2"/>
      <charset val="204"/>
    </font>
    <font>
      <sz val="10"/>
      <name val="Arial Cyr"/>
      <charset val="204"/>
    </font>
    <font>
      <b/>
      <sz val="18"/>
      <name val="Arial"/>
      <family val="2"/>
      <charset val="204"/>
    </font>
    <font>
      <b/>
      <sz val="9"/>
      <name val="Arial Narrow"/>
      <family val="2"/>
      <charset val="204"/>
    </font>
    <font>
      <sz val="9"/>
      <color theme="0"/>
      <name val="Arial Narrow"/>
      <family val="2"/>
      <charset val="204"/>
    </font>
    <font>
      <b/>
      <sz val="14"/>
      <name val="Arial Narrow"/>
      <family val="2"/>
      <charset val="204"/>
    </font>
    <font>
      <sz val="10"/>
      <color theme="0"/>
      <name val="Arial"/>
      <family val="2"/>
      <charset val="204"/>
    </font>
    <font>
      <sz val="10"/>
      <color theme="0"/>
      <name val="Arial Narrow"/>
      <family val="2"/>
      <charset val="204"/>
    </font>
    <font>
      <sz val="12"/>
      <name val="Arial"/>
      <family val="2"/>
      <charset val="204"/>
    </font>
  </fonts>
  <fills count="5">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theme="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s>
  <cellStyleXfs count="3">
    <xf numFmtId="0" fontId="0" fillId="0" borderId="0"/>
    <xf numFmtId="0" fontId="5" fillId="0" borderId="0" applyNumberFormat="0" applyFill="0" applyBorder="0" applyAlignment="0" applyProtection="0">
      <alignment vertical="top"/>
      <protection locked="0"/>
    </xf>
    <xf numFmtId="0" fontId="15" fillId="0" borderId="0"/>
  </cellStyleXfs>
  <cellXfs count="210">
    <xf numFmtId="0" fontId="0" fillId="0" borderId="0" xfId="0"/>
    <xf numFmtId="0" fontId="0" fillId="0" borderId="0" xfId="0" applyBorder="1"/>
    <xf numFmtId="49" fontId="2" fillId="0" borderId="0" xfId="0" applyNumberFormat="1" applyFont="1" applyFill="1" applyBorder="1" applyAlignment="1">
      <alignment horizontal="center" vertical="center" wrapText="1"/>
    </xf>
    <xf numFmtId="0" fontId="1" fillId="0" borderId="0"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1" fillId="0" borderId="0" xfId="0" applyFont="1" applyFill="1" applyBorder="1" applyAlignment="1">
      <alignment vertical="center" wrapText="1"/>
    </xf>
    <xf numFmtId="0" fontId="4" fillId="0" borderId="0" xfId="0" applyFont="1" applyBorder="1"/>
    <xf numFmtId="0" fontId="1" fillId="0" borderId="0" xfId="0" applyFont="1" applyBorder="1"/>
    <xf numFmtId="0" fontId="0" fillId="0" borderId="0" xfId="0" applyFill="1"/>
    <xf numFmtId="0" fontId="9" fillId="0" borderId="0" xfId="0" applyFont="1" applyFill="1"/>
    <xf numFmtId="0" fontId="9" fillId="0" borderId="0" xfId="0" applyFont="1" applyFill="1" applyBorder="1"/>
    <xf numFmtId="0" fontId="9" fillId="0" borderId="0" xfId="0" applyFont="1" applyBorder="1"/>
    <xf numFmtId="49" fontId="3" fillId="0" borderId="0" xfId="0" applyNumberFormat="1" applyFont="1" applyFill="1" applyBorder="1" applyAlignment="1">
      <alignment horizontal="center" vertical="center" wrapText="1"/>
    </xf>
    <xf numFmtId="0" fontId="7" fillId="0" borderId="0" xfId="0" applyFont="1" applyFill="1"/>
    <xf numFmtId="0" fontId="9" fillId="0" borderId="0" xfId="0" applyFont="1" applyBorder="1" applyAlignment="1">
      <alignment horizontal="center"/>
    </xf>
    <xf numFmtId="0" fontId="1" fillId="0" borderId="0" xfId="0" applyFont="1" applyBorder="1" applyAlignment="1">
      <alignment horizontal="left" vertical="center" wrapText="1"/>
    </xf>
    <xf numFmtId="14" fontId="1" fillId="0" borderId="0" xfId="0" applyNumberFormat="1" applyFont="1" applyBorder="1" applyAlignment="1">
      <alignment horizontal="center" vertical="center" wrapText="1"/>
    </xf>
    <xf numFmtId="0" fontId="1" fillId="0" borderId="0" xfId="0" applyFont="1" applyBorder="1" applyAlignment="1">
      <alignment vertical="center" wrapText="1"/>
    </xf>
    <xf numFmtId="14" fontId="1" fillId="0" borderId="0" xfId="0" applyNumberFormat="1" applyFont="1" applyBorder="1" applyAlignment="1">
      <alignment vertical="center" wrapText="1"/>
    </xf>
    <xf numFmtId="49" fontId="1" fillId="0" borderId="0" xfId="0" applyNumberFormat="1" applyFont="1" applyBorder="1" applyAlignment="1">
      <alignment vertical="center" wrapText="1"/>
    </xf>
    <xf numFmtId="0" fontId="1" fillId="0" borderId="0" xfId="0" applyNumberFormat="1" applyFont="1" applyBorder="1" applyAlignment="1">
      <alignment horizontal="left" vertical="center" wrapText="1"/>
    </xf>
    <xf numFmtId="0" fontId="9" fillId="0" borderId="0" xfId="0" applyNumberFormat="1" applyFont="1" applyFill="1" applyBorder="1"/>
    <xf numFmtId="0" fontId="9" fillId="0" borderId="0" xfId="0" applyNumberFormat="1" applyFont="1" applyFill="1"/>
    <xf numFmtId="0" fontId="4" fillId="0" borderId="0" xfId="0" applyFont="1" applyBorder="1" applyAlignment="1">
      <alignment vertical="top"/>
    </xf>
    <xf numFmtId="0" fontId="3" fillId="0" borderId="0" xfId="0" applyFont="1" applyBorder="1"/>
    <xf numFmtId="0" fontId="9" fillId="0" borderId="0" xfId="0" applyFont="1" applyFill="1" applyAlignment="1">
      <alignment horizontal="center" vertical="center"/>
    </xf>
    <xf numFmtId="0" fontId="9" fillId="0" borderId="0" xfId="0" applyFont="1" applyFill="1" applyBorder="1" applyAlignment="1">
      <alignment horizontal="center" vertical="center"/>
    </xf>
    <xf numFmtId="0" fontId="4" fillId="0" borderId="0" xfId="0" applyFont="1" applyBorder="1" applyAlignment="1">
      <alignment horizontal="center" vertical="center"/>
    </xf>
    <xf numFmtId="0" fontId="1" fillId="0" borderId="0" xfId="0" applyFont="1" applyBorder="1" applyAlignment="1">
      <alignment horizontal="center" vertical="center"/>
    </xf>
    <xf numFmtId="0" fontId="0" fillId="0" borderId="0" xfId="0" applyAlignment="1">
      <alignment horizontal="center" vertical="center"/>
    </xf>
    <xf numFmtId="0" fontId="10" fillId="4" borderId="0" xfId="0" applyFont="1" applyFill="1" applyBorder="1" applyAlignment="1">
      <alignment horizontal="center" vertical="center" textRotation="90"/>
    </xf>
    <xf numFmtId="49" fontId="1" fillId="0" borderId="0" xfId="0" applyNumberFormat="1" applyFont="1" applyFill="1" applyBorder="1" applyAlignment="1">
      <alignment horizontal="center" vertical="center" wrapText="1"/>
    </xf>
    <xf numFmtId="0" fontId="3" fillId="0" borderId="0" xfId="0" applyFont="1" applyAlignment="1"/>
    <xf numFmtId="0" fontId="4" fillId="0" borderId="0" xfId="0" applyFont="1" applyBorder="1" applyAlignment="1"/>
    <xf numFmtId="0" fontId="3" fillId="0" borderId="0" xfId="1" applyFont="1" applyBorder="1" applyAlignment="1" applyProtection="1"/>
    <xf numFmtId="0" fontId="3" fillId="0" borderId="0" xfId="0" applyFont="1" applyAlignment="1">
      <alignment vertical="center"/>
    </xf>
    <xf numFmtId="0" fontId="1" fillId="0" borderId="0" xfId="0" applyFont="1" applyBorder="1" applyAlignment="1">
      <alignment vertical="center"/>
    </xf>
    <xf numFmtId="0" fontId="3" fillId="0" borderId="0" xfId="0" applyFont="1" applyBorder="1" applyAlignment="1">
      <alignment horizontal="left" vertical="center"/>
    </xf>
    <xf numFmtId="0" fontId="6" fillId="0" borderId="0" xfId="0" applyFont="1"/>
    <xf numFmtId="0" fontId="1" fillId="0" borderId="8" xfId="0" applyFont="1" applyBorder="1" applyAlignment="1">
      <alignment horizontal="left" vertical="center" wrapText="1"/>
    </xf>
    <xf numFmtId="0" fontId="9" fillId="0" borderId="0" xfId="0" applyFont="1" applyBorder="1" applyAlignment="1">
      <alignment horizontal="center"/>
    </xf>
    <xf numFmtId="0" fontId="0" fillId="0" borderId="0" xfId="0" applyAlignment="1">
      <alignment horizontal="center"/>
    </xf>
    <xf numFmtId="49" fontId="3" fillId="0" borderId="16" xfId="0" applyNumberFormat="1" applyFont="1" applyFill="1" applyBorder="1" applyAlignment="1">
      <alignment horizontal="center" vertical="center" wrapText="1"/>
    </xf>
    <xf numFmtId="0" fontId="1" fillId="0" borderId="0" xfId="0" applyFont="1" applyBorder="1" applyAlignment="1">
      <alignment horizontal="left" vertical="center" wrapText="1"/>
    </xf>
    <xf numFmtId="0" fontId="12" fillId="0" borderId="1" xfId="0" applyFont="1" applyFill="1" applyBorder="1" applyAlignment="1">
      <alignment vertical="center" wrapText="1"/>
    </xf>
    <xf numFmtId="0" fontId="12" fillId="0" borderId="3" xfId="0" applyFont="1" applyFill="1" applyBorder="1" applyAlignment="1">
      <alignment vertical="center" wrapText="1"/>
    </xf>
    <xf numFmtId="0" fontId="12" fillId="0" borderId="18" xfId="0" applyFont="1" applyFill="1" applyBorder="1" applyAlignment="1">
      <alignment vertical="center" wrapText="1"/>
    </xf>
    <xf numFmtId="0" fontId="12" fillId="0" borderId="13" xfId="0" applyFont="1" applyFill="1" applyBorder="1" applyAlignment="1">
      <alignment vertical="center" wrapText="1"/>
    </xf>
    <xf numFmtId="0" fontId="12" fillId="0" borderId="2" xfId="0" applyFont="1" applyFill="1" applyBorder="1" applyAlignment="1">
      <alignment vertical="center" wrapText="1"/>
    </xf>
    <xf numFmtId="0" fontId="12" fillId="0" borderId="19" xfId="0" applyFont="1" applyFill="1" applyBorder="1" applyAlignment="1">
      <alignment vertical="center" wrapText="1"/>
    </xf>
    <xf numFmtId="0" fontId="7" fillId="0" borderId="0" xfId="0" applyFont="1" applyFill="1" applyBorder="1" applyAlignment="1">
      <alignment horizontal="center"/>
    </xf>
    <xf numFmtId="0" fontId="7" fillId="0" borderId="24" xfId="0" applyFont="1" applyFill="1" applyBorder="1" applyAlignment="1">
      <alignment horizontal="center"/>
    </xf>
    <xf numFmtId="0" fontId="9" fillId="0" borderId="24" xfId="0" applyFont="1" applyFill="1" applyBorder="1"/>
    <xf numFmtId="0" fontId="9" fillId="0" borderId="24" xfId="0" applyFont="1" applyFill="1" applyBorder="1" applyAlignment="1">
      <alignment horizontal="center" vertical="center"/>
    </xf>
    <xf numFmtId="0" fontId="9" fillId="0" borderId="24" xfId="0" applyNumberFormat="1" applyFont="1" applyFill="1" applyBorder="1"/>
    <xf numFmtId="0" fontId="1" fillId="0" borderId="1" xfId="0" applyFont="1" applyFill="1" applyBorder="1" applyAlignment="1">
      <alignment vertical="center" wrapText="1"/>
    </xf>
    <xf numFmtId="0" fontId="1" fillId="0" borderId="3" xfId="0" applyFont="1" applyFill="1" applyBorder="1" applyAlignment="1">
      <alignment vertical="center" wrapText="1"/>
    </xf>
    <xf numFmtId="0" fontId="1" fillId="0" borderId="18" xfId="0" applyFont="1" applyFill="1" applyBorder="1" applyAlignment="1">
      <alignment vertical="center" wrapText="1"/>
    </xf>
    <xf numFmtId="0" fontId="1" fillId="0" borderId="13" xfId="0" applyFont="1" applyFill="1" applyBorder="1" applyAlignment="1">
      <alignment vertical="center" wrapText="1"/>
    </xf>
    <xf numFmtId="0" fontId="1" fillId="0" borderId="2" xfId="0" applyFont="1" applyFill="1" applyBorder="1" applyAlignment="1">
      <alignment vertical="center" wrapText="1"/>
    </xf>
    <xf numFmtId="0" fontId="1" fillId="0" borderId="19" xfId="0" applyFont="1" applyFill="1" applyBorder="1" applyAlignment="1">
      <alignment vertical="center" wrapText="1"/>
    </xf>
    <xf numFmtId="0" fontId="12" fillId="0" borderId="7" xfId="0" applyFont="1" applyFill="1" applyBorder="1" applyAlignment="1">
      <alignment vertical="center" wrapText="1"/>
    </xf>
    <xf numFmtId="0" fontId="12" fillId="0" borderId="25" xfId="0" applyFont="1" applyFill="1" applyBorder="1" applyAlignment="1">
      <alignment vertical="center" wrapText="1"/>
    </xf>
    <xf numFmtId="0" fontId="10" fillId="2" borderId="23" xfId="0" applyFont="1" applyFill="1" applyBorder="1" applyAlignment="1">
      <alignment vertical="center" textRotation="90"/>
    </xf>
    <xf numFmtId="0" fontId="10" fillId="2" borderId="15" xfId="0" applyFont="1" applyFill="1" applyBorder="1" applyAlignment="1">
      <alignment vertical="center" textRotation="90"/>
    </xf>
    <xf numFmtId="0" fontId="13" fillId="0" borderId="16" xfId="0" applyFont="1" applyFill="1" applyBorder="1" applyAlignment="1">
      <alignment vertical="center"/>
    </xf>
    <xf numFmtId="0" fontId="12" fillId="0" borderId="3" xfId="0" applyFont="1" applyBorder="1" applyAlignment="1">
      <alignment vertical="center" wrapText="1"/>
    </xf>
    <xf numFmtId="0" fontId="1" fillId="0" borderId="3" xfId="0" applyNumberFormat="1" applyFont="1" applyBorder="1" applyAlignment="1">
      <alignment vertical="center" wrapText="1"/>
    </xf>
    <xf numFmtId="0" fontId="1" fillId="0" borderId="18" xfId="0" applyFont="1" applyBorder="1" applyAlignment="1">
      <alignment vertical="center" wrapText="1"/>
    </xf>
    <xf numFmtId="0" fontId="13" fillId="0" borderId="10" xfId="0" applyFont="1" applyFill="1" applyBorder="1" applyAlignment="1">
      <alignment vertical="center"/>
    </xf>
    <xf numFmtId="0" fontId="12" fillId="0" borderId="1" xfId="0" applyFont="1" applyBorder="1" applyAlignment="1">
      <alignment vertical="center" wrapText="1"/>
    </xf>
    <xf numFmtId="49" fontId="1" fillId="0" borderId="1" xfId="0" applyNumberFormat="1" applyFont="1" applyBorder="1" applyAlignment="1">
      <alignment vertical="center" wrapText="1"/>
    </xf>
    <xf numFmtId="0" fontId="1" fillId="0" borderId="13" xfId="0" applyFont="1" applyBorder="1" applyAlignment="1">
      <alignment vertical="center" wrapText="1"/>
    </xf>
    <xf numFmtId="0" fontId="1" fillId="0" borderId="1" xfId="0" applyNumberFormat="1" applyFont="1" applyBorder="1" applyAlignment="1">
      <alignment vertical="center" wrapText="1"/>
    </xf>
    <xf numFmtId="0" fontId="1" fillId="0" borderId="19" xfId="0" applyFont="1" applyBorder="1" applyAlignment="1">
      <alignment vertical="center" wrapText="1"/>
    </xf>
    <xf numFmtId="0" fontId="1" fillId="0" borderId="2" xfId="0" applyNumberFormat="1" applyFont="1" applyBorder="1" applyAlignment="1">
      <alignment vertical="center" wrapText="1"/>
    </xf>
    <xf numFmtId="0" fontId="11" fillId="0" borderId="10" xfId="0" applyFont="1" applyFill="1" applyBorder="1" applyAlignment="1">
      <alignment vertical="center"/>
    </xf>
    <xf numFmtId="0" fontId="11" fillId="0" borderId="11" xfId="0" applyFont="1" applyFill="1" applyBorder="1" applyAlignment="1">
      <alignment vertical="center"/>
    </xf>
    <xf numFmtId="49" fontId="3" fillId="0" borderId="10"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3" fillId="3" borderId="34" xfId="0" applyNumberFormat="1" applyFont="1" applyFill="1" applyBorder="1" applyAlignment="1">
      <alignment horizontal="center" vertical="center" wrapText="1"/>
    </xf>
    <xf numFmtId="49" fontId="3" fillId="3" borderId="35" xfId="0" applyNumberFormat="1" applyFont="1" applyFill="1" applyBorder="1" applyAlignment="1">
      <alignment horizontal="center" vertical="center" wrapText="1"/>
    </xf>
    <xf numFmtId="49" fontId="3" fillId="0" borderId="35" xfId="0" applyNumberFormat="1" applyFont="1" applyFill="1" applyBorder="1" applyAlignment="1">
      <alignment horizontal="center" vertical="center" wrapText="1"/>
    </xf>
    <xf numFmtId="49" fontId="3" fillId="0" borderId="36" xfId="0" applyNumberFormat="1" applyFont="1" applyFill="1" applyBorder="1" applyAlignment="1">
      <alignment horizontal="center" vertical="center" wrapText="1"/>
    </xf>
    <xf numFmtId="49" fontId="3" fillId="0" borderId="38" xfId="0" applyNumberFormat="1" applyFont="1" applyFill="1" applyBorder="1" applyAlignment="1">
      <alignment horizontal="center" vertical="center" wrapText="1"/>
    </xf>
    <xf numFmtId="0" fontId="18" fillId="0" borderId="3" xfId="0" applyFont="1" applyFill="1" applyBorder="1" applyAlignment="1">
      <alignment vertical="center" wrapText="1"/>
    </xf>
    <xf numFmtId="0" fontId="18" fillId="0" borderId="1" xfId="0" applyFont="1" applyFill="1" applyBorder="1" applyAlignment="1">
      <alignment vertical="center" wrapText="1"/>
    </xf>
    <xf numFmtId="0" fontId="18" fillId="0" borderId="2" xfId="0" applyFont="1" applyFill="1" applyBorder="1" applyAlignment="1">
      <alignment vertical="center" wrapText="1"/>
    </xf>
    <xf numFmtId="0" fontId="20" fillId="0" borderId="0" xfId="0" applyFont="1" applyFill="1"/>
    <xf numFmtId="0" fontId="1" fillId="0" borderId="8" xfId="0" applyFont="1" applyBorder="1" applyAlignment="1">
      <alignment horizontal="left" vertical="center" wrapText="1"/>
    </xf>
    <xf numFmtId="0" fontId="0" fillId="0" borderId="0" xfId="0" applyAlignment="1">
      <alignment horizontal="center"/>
    </xf>
    <xf numFmtId="0" fontId="0" fillId="0" borderId="0" xfId="0" applyBorder="1" applyAlignment="1">
      <alignment horizontal="center"/>
    </xf>
    <xf numFmtId="49" fontId="3" fillId="0" borderId="10" xfId="0" applyNumberFormat="1" applyFont="1" applyFill="1" applyBorder="1" applyAlignment="1">
      <alignment horizontal="center" vertical="center" wrapText="1"/>
    </xf>
    <xf numFmtId="49" fontId="3" fillId="0" borderId="20" xfId="0" applyNumberFormat="1" applyFont="1" applyFill="1" applyBorder="1" applyAlignment="1">
      <alignment horizontal="center" vertical="center" wrapText="1"/>
    </xf>
    <xf numFmtId="49" fontId="3" fillId="0" borderId="12" xfId="0" applyNumberFormat="1" applyFont="1" applyFill="1" applyBorder="1" applyAlignment="1">
      <alignment horizontal="center" vertical="center" wrapText="1"/>
    </xf>
    <xf numFmtId="0" fontId="9" fillId="0" borderId="0" xfId="0" applyFont="1" applyBorder="1" applyAlignment="1">
      <alignment horizontal="center"/>
    </xf>
    <xf numFmtId="49" fontId="3" fillId="0" borderId="11" xfId="0" applyNumberFormat="1" applyFont="1" applyFill="1" applyBorder="1" applyAlignment="1">
      <alignment horizontal="center" vertical="center" wrapText="1"/>
    </xf>
    <xf numFmtId="0" fontId="21" fillId="0" borderId="0" xfId="0" applyFont="1" applyBorder="1" applyAlignment="1">
      <alignment vertical="center" wrapText="1"/>
    </xf>
    <xf numFmtId="0" fontId="20" fillId="0" borderId="24" xfId="0" applyFont="1" applyFill="1" applyBorder="1"/>
    <xf numFmtId="0" fontId="20" fillId="0" borderId="0" xfId="0" applyFont="1" applyFill="1" applyBorder="1"/>
    <xf numFmtId="0" fontId="21" fillId="0" borderId="1" xfId="0" applyFont="1" applyFill="1" applyBorder="1" applyAlignment="1">
      <alignment vertical="center" wrapText="1"/>
    </xf>
    <xf numFmtId="0" fontId="21" fillId="0" borderId="3" xfId="0" applyFont="1" applyFill="1" applyBorder="1" applyAlignment="1">
      <alignment vertical="center" wrapText="1"/>
    </xf>
    <xf numFmtId="0" fontId="21" fillId="0" borderId="2" xfId="0" applyFont="1" applyFill="1" applyBorder="1" applyAlignment="1">
      <alignment vertical="center" wrapText="1"/>
    </xf>
    <xf numFmtId="0" fontId="1" fillId="0" borderId="40" xfId="0" applyFont="1" applyFill="1" applyBorder="1" applyAlignment="1">
      <alignment horizontal="left" vertical="center" wrapText="1"/>
    </xf>
    <xf numFmtId="49" fontId="3" fillId="0" borderId="42" xfId="0" applyNumberFormat="1" applyFont="1" applyFill="1" applyBorder="1" applyAlignment="1">
      <alignment horizontal="center" vertical="center" wrapText="1"/>
    </xf>
    <xf numFmtId="0" fontId="18" fillId="0" borderId="7" xfId="0" applyFont="1" applyFill="1" applyBorder="1" applyAlignment="1">
      <alignment vertical="center" wrapText="1"/>
    </xf>
    <xf numFmtId="0" fontId="10" fillId="2" borderId="4" xfId="0" applyFont="1" applyFill="1" applyBorder="1" applyAlignment="1">
      <alignment vertical="center" textRotation="90"/>
    </xf>
    <xf numFmtId="0" fontId="10" fillId="2" borderId="5" xfId="0" applyFont="1" applyFill="1" applyBorder="1" applyAlignment="1">
      <alignment vertical="center" textRotation="90"/>
    </xf>
    <xf numFmtId="0" fontId="10" fillId="2" borderId="43" xfId="0" applyFont="1" applyFill="1" applyBorder="1" applyAlignment="1">
      <alignment vertical="center" textRotation="90"/>
    </xf>
    <xf numFmtId="0" fontId="1" fillId="0" borderId="7" xfId="0" applyFont="1" applyFill="1" applyBorder="1" applyAlignment="1">
      <alignment vertical="center" wrapText="1"/>
    </xf>
    <xf numFmtId="0" fontId="21" fillId="0" borderId="7" xfId="0" applyFont="1" applyFill="1" applyBorder="1" applyAlignment="1">
      <alignment vertical="center" wrapText="1"/>
    </xf>
    <xf numFmtId="0" fontId="1" fillId="0" borderId="25" xfId="0" applyFont="1" applyFill="1" applyBorder="1" applyAlignment="1">
      <alignment vertical="center" wrapText="1"/>
    </xf>
    <xf numFmtId="0" fontId="12" fillId="0" borderId="9" xfId="0" applyFont="1" applyFill="1" applyBorder="1" applyAlignment="1">
      <alignment vertical="center" wrapText="1"/>
    </xf>
    <xf numFmtId="0" fontId="18" fillId="0" borderId="9" xfId="0" applyFont="1" applyFill="1" applyBorder="1" applyAlignment="1">
      <alignment vertical="center" wrapText="1"/>
    </xf>
    <xf numFmtId="0" fontId="12" fillId="0" borderId="37" xfId="0" applyFont="1" applyFill="1" applyBorder="1" applyAlignment="1">
      <alignment vertical="center" wrapText="1"/>
    </xf>
    <xf numFmtId="0" fontId="14" fillId="2" borderId="23" xfId="0" applyFont="1" applyFill="1" applyBorder="1" applyAlignment="1">
      <alignment vertical="center" textRotation="90"/>
    </xf>
    <xf numFmtId="0" fontId="14" fillId="2" borderId="15" xfId="0" applyFont="1" applyFill="1" applyBorder="1" applyAlignment="1">
      <alignment vertical="center" textRotation="90"/>
    </xf>
    <xf numFmtId="49" fontId="3" fillId="0" borderId="44" xfId="0" applyNumberFormat="1" applyFont="1" applyFill="1" applyBorder="1" applyAlignment="1">
      <alignment horizontal="center" vertical="center" wrapText="1"/>
    </xf>
    <xf numFmtId="49" fontId="3" fillId="3" borderId="38" xfId="0" applyNumberFormat="1" applyFont="1" applyFill="1" applyBorder="1" applyAlignment="1">
      <alignment horizontal="center" vertical="center" wrapText="1"/>
    </xf>
    <xf numFmtId="0" fontId="14" fillId="2" borderId="4" xfId="0" applyFont="1" applyFill="1" applyBorder="1" applyAlignment="1">
      <alignment vertical="center" textRotation="90"/>
    </xf>
    <xf numFmtId="0" fontId="14" fillId="2" borderId="5" xfId="0" applyFont="1" applyFill="1" applyBorder="1" applyAlignment="1">
      <alignment vertical="center" textRotation="90"/>
    </xf>
    <xf numFmtId="0" fontId="14" fillId="2" borderId="43" xfId="0" applyFont="1" applyFill="1" applyBorder="1" applyAlignment="1">
      <alignment vertical="center" textRotation="90"/>
    </xf>
    <xf numFmtId="0" fontId="22" fillId="0" borderId="0" xfId="0" applyFont="1"/>
    <xf numFmtId="0" fontId="1" fillId="0" borderId="1" xfId="0" applyFont="1" applyBorder="1" applyAlignment="1">
      <alignment vertical="center" wrapText="1"/>
    </xf>
    <xf numFmtId="2" fontId="2" fillId="0" borderId="1" xfId="0" applyNumberFormat="1" applyFont="1" applyFill="1" applyBorder="1" applyAlignment="1">
      <alignment vertical="center" wrapText="1"/>
    </xf>
    <xf numFmtId="2" fontId="3" fillId="0" borderId="1" xfId="0" applyNumberFormat="1" applyFont="1" applyFill="1" applyBorder="1" applyAlignment="1">
      <alignment vertical="center" wrapText="1"/>
    </xf>
    <xf numFmtId="2" fontId="3" fillId="0" borderId="2" xfId="0" applyNumberFormat="1" applyFont="1" applyFill="1" applyBorder="1" applyAlignment="1">
      <alignment vertical="center" wrapText="1"/>
    </xf>
    <xf numFmtId="0" fontId="3" fillId="0" borderId="3"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7" xfId="0" applyNumberFormat="1" applyFont="1" applyFill="1" applyBorder="1" applyAlignment="1">
      <alignment horizontal="center" vertical="center" wrapText="1"/>
    </xf>
    <xf numFmtId="0" fontId="0" fillId="0" borderId="6" xfId="0" applyBorder="1"/>
    <xf numFmtId="0" fontId="7" fillId="0" borderId="6" xfId="0" applyFont="1" applyFill="1" applyBorder="1" applyAlignment="1">
      <alignment horizontal="center"/>
    </xf>
    <xf numFmtId="0" fontId="9" fillId="0" borderId="6" xfId="0" applyFont="1" applyFill="1" applyBorder="1"/>
    <xf numFmtId="0" fontId="9" fillId="0" borderId="6" xfId="0" applyFont="1" applyFill="1" applyBorder="1" applyAlignment="1">
      <alignment horizontal="center" vertical="center"/>
    </xf>
    <xf numFmtId="0" fontId="9" fillId="0" borderId="6" xfId="0" applyNumberFormat="1" applyFont="1" applyFill="1" applyBorder="1"/>
    <xf numFmtId="0" fontId="0" fillId="0" borderId="0" xfId="0" applyAlignment="1">
      <alignment horizontal="center"/>
    </xf>
    <xf numFmtId="0" fontId="7" fillId="0" borderId="0" xfId="0" applyFont="1" applyAlignment="1">
      <alignment horizontal="center"/>
    </xf>
    <xf numFmtId="0" fontId="2" fillId="0" borderId="21"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10" fillId="2" borderId="14" xfId="0" applyFont="1" applyFill="1" applyBorder="1" applyAlignment="1">
      <alignment horizontal="center" vertical="center" textRotation="90"/>
    </xf>
    <xf numFmtId="0" fontId="10" fillId="2" borderId="23" xfId="0" applyFont="1" applyFill="1" applyBorder="1" applyAlignment="1">
      <alignment horizontal="center" vertical="center" textRotation="90"/>
    </xf>
    <xf numFmtId="0" fontId="10" fillId="2" borderId="15" xfId="0" applyFont="1" applyFill="1" applyBorder="1" applyAlignment="1">
      <alignment horizontal="center" vertical="center" textRotation="90"/>
    </xf>
    <xf numFmtId="0" fontId="10" fillId="2" borderId="17" xfId="0" applyFont="1" applyFill="1" applyBorder="1" applyAlignment="1">
      <alignment horizontal="center" vertical="center" textRotation="90"/>
    </xf>
    <xf numFmtId="0" fontId="10" fillId="2" borderId="4" xfId="0" applyFont="1" applyFill="1" applyBorder="1" applyAlignment="1">
      <alignment horizontal="center" vertical="center" textRotation="90"/>
    </xf>
    <xf numFmtId="0" fontId="10" fillId="2" borderId="5" xfId="0" applyFont="1" applyFill="1" applyBorder="1" applyAlignment="1">
      <alignment horizontal="center" vertical="center" textRotation="90"/>
    </xf>
    <xf numFmtId="49" fontId="2" fillId="0" borderId="16" xfId="0" applyNumberFormat="1" applyFont="1" applyFill="1" applyBorder="1" applyAlignment="1">
      <alignment horizontal="center" vertical="center" wrapText="1"/>
    </xf>
    <xf numFmtId="49" fontId="2" fillId="0" borderId="20" xfId="0" applyNumberFormat="1" applyFont="1" applyFill="1" applyBorder="1" applyAlignment="1">
      <alignment horizontal="center" vertical="center" wrapText="1"/>
    </xf>
    <xf numFmtId="0" fontId="9" fillId="0" borderId="0" xfId="0" applyFont="1" applyBorder="1" applyAlignment="1">
      <alignment horizontal="center"/>
    </xf>
    <xf numFmtId="0" fontId="8" fillId="0" borderId="0" xfId="0" applyFont="1" applyAlignment="1">
      <alignment horizontal="center" vertical="center"/>
    </xf>
    <xf numFmtId="0" fontId="19" fillId="0" borderId="0" xfId="0" applyFont="1" applyAlignment="1">
      <alignment horizontal="center" vertical="center" wrapText="1"/>
    </xf>
    <xf numFmtId="0" fontId="2" fillId="0" borderId="18" xfId="0" applyFont="1" applyFill="1" applyBorder="1" applyAlignment="1">
      <alignment horizontal="center" vertical="center" wrapText="1"/>
    </xf>
    <xf numFmtId="0" fontId="2" fillId="0" borderId="37" xfId="0" applyFont="1" applyFill="1" applyBorder="1" applyAlignment="1">
      <alignment horizontal="center" vertical="center" wrapText="1"/>
    </xf>
    <xf numFmtId="0" fontId="0" fillId="0" borderId="0" xfId="0" applyBorder="1" applyAlignment="1">
      <alignment horizontal="center"/>
    </xf>
    <xf numFmtId="0" fontId="9" fillId="3" borderId="0" xfId="0" applyFont="1" applyFill="1" applyBorder="1" applyAlignment="1">
      <alignment horizontal="center"/>
    </xf>
    <xf numFmtId="0" fontId="14" fillId="2" borderId="14" xfId="0" applyFont="1" applyFill="1" applyBorder="1" applyAlignment="1">
      <alignment horizontal="center" vertical="center" textRotation="90"/>
    </xf>
    <xf numFmtId="0" fontId="14" fillId="2" borderId="15" xfId="0" applyFont="1" applyFill="1" applyBorder="1" applyAlignment="1">
      <alignment horizontal="center" vertical="center" textRotation="90"/>
    </xf>
    <xf numFmtId="0" fontId="14" fillId="2" borderId="14" xfId="0" applyFont="1" applyFill="1" applyBorder="1" applyAlignment="1">
      <alignment horizontal="center" textRotation="90"/>
    </xf>
    <xf numFmtId="0" fontId="14" fillId="2" borderId="15" xfId="0" applyFont="1" applyFill="1" applyBorder="1" applyAlignment="1">
      <alignment horizontal="center" textRotation="90"/>
    </xf>
    <xf numFmtId="0" fontId="11" fillId="2" borderId="14" xfId="0" applyFont="1" applyFill="1" applyBorder="1" applyAlignment="1">
      <alignment horizontal="center" vertical="center" textRotation="90"/>
    </xf>
    <xf numFmtId="0" fontId="11" fillId="2" borderId="15" xfId="0" applyFont="1" applyFill="1" applyBorder="1" applyAlignment="1">
      <alignment horizontal="center" vertical="center" textRotation="90"/>
    </xf>
    <xf numFmtId="0" fontId="3" fillId="0" borderId="0" xfId="1" applyFont="1" applyBorder="1" applyAlignment="1" applyProtection="1">
      <alignment horizontal="left"/>
    </xf>
    <xf numFmtId="0" fontId="13" fillId="0" borderId="12" xfId="0" applyFont="1" applyFill="1" applyBorder="1" applyAlignment="1">
      <alignment horizontal="center" vertical="center"/>
    </xf>
    <xf numFmtId="0" fontId="13" fillId="0" borderId="11" xfId="0" applyFont="1" applyFill="1" applyBorder="1" applyAlignment="1">
      <alignment horizontal="center" vertical="center"/>
    </xf>
    <xf numFmtId="49" fontId="3" fillId="0" borderId="7" xfId="0"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0" fontId="1" fillId="0" borderId="26" xfId="0" applyFont="1" applyBorder="1" applyAlignment="1">
      <alignment horizontal="left" vertical="center" wrapText="1"/>
    </xf>
    <xf numFmtId="0" fontId="1" fillId="0" borderId="27" xfId="0" applyFont="1" applyBorder="1" applyAlignment="1">
      <alignment horizontal="left" vertical="center" wrapText="1"/>
    </xf>
    <xf numFmtId="0" fontId="1" fillId="0" borderId="24"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24" xfId="0" applyFont="1" applyBorder="1" applyAlignment="1">
      <alignment horizontal="left" vertical="center" wrapText="1"/>
    </xf>
    <xf numFmtId="0" fontId="1" fillId="0" borderId="22" xfId="0" applyFont="1" applyBorder="1" applyAlignment="1">
      <alignment horizontal="left" vertical="center" wrapText="1"/>
    </xf>
    <xf numFmtId="49" fontId="1" fillId="0" borderId="24" xfId="0" applyNumberFormat="1" applyFont="1" applyBorder="1" applyAlignment="1">
      <alignment horizontal="center" vertical="center" wrapText="1"/>
    </xf>
    <xf numFmtId="0" fontId="0" fillId="0" borderId="22" xfId="0" applyBorder="1" applyAlignment="1">
      <alignment horizontal="center"/>
    </xf>
    <xf numFmtId="0" fontId="1" fillId="0" borderId="25" xfId="0" applyFont="1" applyBorder="1" applyAlignment="1">
      <alignment horizontal="left" vertical="center" wrapText="1"/>
    </xf>
    <xf numFmtId="0" fontId="1" fillId="0" borderId="19" xfId="0" applyFont="1" applyBorder="1" applyAlignment="1">
      <alignment horizontal="left" vertical="center" wrapText="1"/>
    </xf>
    <xf numFmtId="0" fontId="13" fillId="0" borderId="16" xfId="0" applyFont="1" applyFill="1" applyBorder="1" applyAlignment="1">
      <alignment horizontal="center" vertical="center"/>
    </xf>
    <xf numFmtId="49" fontId="3" fillId="0" borderId="3" xfId="0" applyNumberFormat="1" applyFont="1" applyFill="1" applyBorder="1" applyAlignment="1">
      <alignment horizontal="center" vertical="center" wrapText="1"/>
    </xf>
    <xf numFmtId="0" fontId="1" fillId="0" borderId="3"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vertical="center" wrapText="1"/>
    </xf>
    <xf numFmtId="0" fontId="1" fillId="0" borderId="2" xfId="0" applyFont="1" applyBorder="1" applyAlignment="1">
      <alignment vertical="center" wrapText="1"/>
    </xf>
    <xf numFmtId="49" fontId="1" fillId="0" borderId="3" xfId="0" applyNumberFormat="1" applyFont="1" applyBorder="1" applyAlignment="1">
      <alignment horizontal="center" vertical="center" wrapText="1"/>
    </xf>
    <xf numFmtId="0" fontId="0" fillId="0" borderId="2" xfId="0" applyBorder="1" applyAlignment="1">
      <alignment horizontal="center"/>
    </xf>
    <xf numFmtId="0" fontId="1" fillId="0" borderId="18" xfId="0" applyFont="1" applyBorder="1" applyAlignment="1">
      <alignment horizontal="left" vertical="center" wrapText="1"/>
    </xf>
    <xf numFmtId="0" fontId="16" fillId="0" borderId="0" xfId="0" applyFont="1" applyAlignment="1">
      <alignment horizontal="center" vertical="center" wrapText="1"/>
    </xf>
    <xf numFmtId="0" fontId="2" fillId="0" borderId="16" xfId="0" applyFont="1" applyBorder="1" applyAlignment="1">
      <alignment horizontal="center" vertical="center"/>
    </xf>
    <xf numFmtId="0" fontId="2" fillId="0" borderId="11" xfId="0" applyFont="1" applyBorder="1" applyAlignment="1">
      <alignment horizontal="center" vertical="center"/>
    </xf>
    <xf numFmtId="49" fontId="2" fillId="0" borderId="3"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17" fillId="0" borderId="3" xfId="0" applyNumberFormat="1" applyFont="1" applyFill="1" applyBorder="1" applyAlignment="1">
      <alignment horizontal="center" vertical="center" wrapText="1"/>
    </xf>
    <xf numFmtId="49" fontId="17" fillId="0" borderId="2" xfId="0" applyNumberFormat="1" applyFont="1" applyFill="1" applyBorder="1" applyAlignment="1">
      <alignment horizontal="center" vertical="center" wrapText="1"/>
    </xf>
    <xf numFmtId="0" fontId="2" fillId="0" borderId="19" xfId="0" applyFont="1" applyFill="1" applyBorder="1" applyAlignment="1">
      <alignment horizontal="center" vertical="center" wrapText="1"/>
    </xf>
    <xf numFmtId="0" fontId="13" fillId="0" borderId="39" xfId="0" applyFont="1" applyFill="1" applyBorder="1" applyAlignment="1">
      <alignment horizontal="center" vertical="center"/>
    </xf>
    <xf numFmtId="0" fontId="13" fillId="0" borderId="40" xfId="0" applyFont="1" applyFill="1" applyBorder="1" applyAlignment="1">
      <alignment horizontal="center" vertical="center"/>
    </xf>
    <xf numFmtId="0" fontId="13" fillId="0" borderId="41" xfId="0" applyFont="1" applyFill="1" applyBorder="1" applyAlignment="1">
      <alignment horizontal="center" vertical="center"/>
    </xf>
    <xf numFmtId="0" fontId="1" fillId="0" borderId="28" xfId="0" applyFont="1" applyBorder="1" applyAlignment="1">
      <alignment horizontal="left" vertical="center" wrapText="1"/>
    </xf>
    <xf numFmtId="0" fontId="1" fillId="0" borderId="21" xfId="0" applyFont="1" applyBorder="1" applyAlignment="1">
      <alignment horizontal="center" vertical="center" wrapText="1"/>
    </xf>
    <xf numFmtId="0" fontId="1" fillId="0" borderId="21" xfId="0" applyFont="1" applyBorder="1" applyAlignment="1">
      <alignment horizontal="left" vertical="center" wrapText="1"/>
    </xf>
    <xf numFmtId="49" fontId="1" fillId="0" borderId="21" xfId="0" applyNumberFormat="1" applyFont="1" applyBorder="1" applyAlignment="1">
      <alignment horizontal="center" vertical="center" wrapText="1"/>
    </xf>
    <xf numFmtId="0" fontId="13" fillId="0" borderId="29" xfId="0" applyFont="1" applyFill="1" applyBorder="1" applyAlignment="1">
      <alignment horizontal="center" vertical="center"/>
    </xf>
    <xf numFmtId="0" fontId="13" fillId="0" borderId="30" xfId="0" applyFont="1" applyFill="1" applyBorder="1" applyAlignment="1">
      <alignment horizontal="center" vertical="center"/>
    </xf>
    <xf numFmtId="0" fontId="13" fillId="0" borderId="31" xfId="0" applyFont="1" applyFill="1" applyBorder="1" applyAlignment="1">
      <alignment horizontal="center" vertical="center"/>
    </xf>
    <xf numFmtId="0" fontId="13" fillId="0" borderId="32"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33" xfId="0" applyFont="1" applyFill="1" applyBorder="1" applyAlignment="1">
      <alignment horizontal="center" vertical="center"/>
    </xf>
  </cellXfs>
  <cellStyles count="3">
    <cellStyle name="Гиперссылка" xfId="1" builtinId="8"/>
    <cellStyle name="Обычный" xfId="0" builtinId="0"/>
    <cellStyle name="Обычный 2" xfId="2"/>
  </cellStyles>
  <dxfs count="4">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10" Type="http://schemas.openxmlformats.org/officeDocument/2006/relationships/externalLink" Target="externalLinks/externalLink5.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76200</xdr:colOff>
      <xdr:row>0</xdr:row>
      <xdr:rowOff>38100</xdr:rowOff>
    </xdr:from>
    <xdr:to>
      <xdr:col>1</xdr:col>
      <xdr:colOff>76200</xdr:colOff>
      <xdr:row>2</xdr:row>
      <xdr:rowOff>0</xdr:rowOff>
    </xdr:to>
    <xdr:pic>
      <xdr:nvPicPr>
        <xdr:cNvPr id="1518" name="Picture 2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76200" y="38100"/>
          <a:ext cx="457200" cy="4476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0</xdr:row>
      <xdr:rowOff>38100</xdr:rowOff>
    </xdr:from>
    <xdr:to>
      <xdr:col>1</xdr:col>
      <xdr:colOff>114300</xdr:colOff>
      <xdr:row>1</xdr:row>
      <xdr:rowOff>307975</xdr:rowOff>
    </xdr:to>
    <xdr:pic>
      <xdr:nvPicPr>
        <xdr:cNvPr id="2" name="Picture 2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76200" y="38100"/>
          <a:ext cx="495300" cy="5365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0</xdr:row>
      <xdr:rowOff>38100</xdr:rowOff>
    </xdr:from>
    <xdr:to>
      <xdr:col>1</xdr:col>
      <xdr:colOff>190500</xdr:colOff>
      <xdr:row>2</xdr:row>
      <xdr:rowOff>0</xdr:rowOff>
    </xdr:to>
    <xdr:pic>
      <xdr:nvPicPr>
        <xdr:cNvPr id="2" name="Picture 2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76200" y="38100"/>
          <a:ext cx="571500" cy="6000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7</xdr:col>
      <xdr:colOff>838200</xdr:colOff>
      <xdr:row>0</xdr:row>
      <xdr:rowOff>50800</xdr:rowOff>
    </xdr:from>
    <xdr:to>
      <xdr:col>7</xdr:col>
      <xdr:colOff>1271494</xdr:colOff>
      <xdr:row>1</xdr:row>
      <xdr:rowOff>333094</xdr:rowOff>
    </xdr:to>
    <xdr:pic>
      <xdr:nvPicPr>
        <xdr:cNvPr id="3" name="Рисунок 2"/>
        <xdr:cNvPicPr>
          <a:picLocks noChangeAspect="1"/>
        </xdr:cNvPicPr>
      </xdr:nvPicPr>
      <xdr:blipFill>
        <a:blip xmlns:r="http://schemas.openxmlformats.org/officeDocument/2006/relationships" r:embed="rId2" cstate="print"/>
        <a:stretch>
          <a:fillRect/>
        </a:stretch>
      </xdr:blipFill>
      <xdr:spPr>
        <a:xfrm>
          <a:off x="6642100" y="50800"/>
          <a:ext cx="433294" cy="54899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76199</xdr:colOff>
      <xdr:row>0</xdr:row>
      <xdr:rowOff>38100</xdr:rowOff>
    </xdr:from>
    <xdr:to>
      <xdr:col>1</xdr:col>
      <xdr:colOff>123824</xdr:colOff>
      <xdr:row>2</xdr:row>
      <xdr:rowOff>0</xdr:rowOff>
    </xdr:to>
    <xdr:pic>
      <xdr:nvPicPr>
        <xdr:cNvPr id="2" name="Picture 2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76199" y="38100"/>
          <a:ext cx="504825" cy="5334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xdr:colOff>
      <xdr:row>0</xdr:row>
      <xdr:rowOff>0</xdr:rowOff>
    </xdr:from>
    <xdr:to>
      <xdr:col>1</xdr:col>
      <xdr:colOff>19050</xdr:colOff>
      <xdr:row>1</xdr:row>
      <xdr:rowOff>114300</xdr:rowOff>
    </xdr:to>
    <xdr:pic>
      <xdr:nvPicPr>
        <xdr:cNvPr id="16452" name="Picture 2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66675" y="0"/>
          <a:ext cx="514350" cy="3714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0</xdr:col>
      <xdr:colOff>66675</xdr:colOff>
      <xdr:row>0</xdr:row>
      <xdr:rowOff>0</xdr:rowOff>
    </xdr:from>
    <xdr:to>
      <xdr:col>1</xdr:col>
      <xdr:colOff>19050</xdr:colOff>
      <xdr:row>1</xdr:row>
      <xdr:rowOff>114300</xdr:rowOff>
    </xdr:to>
    <xdr:pic>
      <xdr:nvPicPr>
        <xdr:cNvPr id="3" name="Picture 2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66675" y="0"/>
          <a:ext cx="514350" cy="3714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056;&#1077;&#1075;&#1080;&#1089;&#1090;&#1088;&#1072;&#1094;&#1080;&#1103;%20&#1073;&#1086;&#1077;&#1074;&#1086;&#1077;.xlsm"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1089;&#1074;100.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52.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57.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62.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68.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74.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82.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90.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100.xlsm"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рег.раб."/>
      <sheetName val="мандатка"/>
      <sheetName val="Инструкция"/>
      <sheetName val="реквизиты"/>
      <sheetName val="регистрация"/>
    </sheetNames>
    <sheetDataSet>
      <sheetData sheetId="0" refreshError="1"/>
      <sheetData sheetId="1">
        <row r="6">
          <cell r="G6" t="str">
            <v>ГУ МВД России по Волгоградской обл.</v>
          </cell>
        </row>
      </sheetData>
      <sheetData sheetId="2">
        <row r="2">
          <cell r="A2" t="str">
            <v xml:space="preserve">Чемпионат Министерства внутренних дел Российской Федерации по боевому самбо </v>
          </cell>
        </row>
      </sheetData>
      <sheetData sheetId="3">
        <row r="2">
          <cell r="A2" t="str">
            <v xml:space="preserve">Чемпионат Министерства внутренних дел Российской Федерации по боевому самбо </v>
          </cell>
        </row>
        <row r="3">
          <cell r="A3" t="str">
            <v>21-27 января 2019г.                             г.Санкт-Петербург</v>
          </cell>
        </row>
        <row r="6">
          <cell r="A6" t="str">
            <v>Гл. судья, судья ВК</v>
          </cell>
          <cell r="G6" t="str">
            <v>И.Г.Циклаури</v>
          </cell>
        </row>
        <row r="7">
          <cell r="G7" t="str">
            <v>/РСО- Алания /</v>
          </cell>
        </row>
        <row r="8">
          <cell r="A8" t="str">
            <v>Гл. секретарь, судья ВК</v>
          </cell>
          <cell r="G8" t="str">
            <v>А.В.Поляков</v>
          </cell>
        </row>
        <row r="9">
          <cell r="G9" t="str">
            <v>/Рязань/</v>
          </cell>
        </row>
      </sheetData>
      <sheetData sheetId="4">
        <row r="3">
          <cell r="A3" t="str">
            <v>21-27 января 2019г.                             г.Санкт-Петербург</v>
          </cell>
        </row>
      </sheetData>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пр.взв"/>
      <sheetName val="пр.хода"/>
      <sheetName val="круги"/>
      <sheetName val="медали"/>
      <sheetName val="Ит.пр"/>
      <sheetName val="наградной лист"/>
      <sheetName val="Стартовый"/>
    </sheetNames>
    <sheetDataSet>
      <sheetData sheetId="0">
        <row r="7">
          <cell r="Y7" t="str">
            <v>ГУ МВД по г.С-Пб и ЛО</v>
          </cell>
          <cell r="AH7">
            <v>26</v>
          </cell>
        </row>
        <row r="8">
          <cell r="Y8" t="str">
            <v>ГУ МВД России по Иркутской области</v>
          </cell>
        </row>
        <row r="9">
          <cell r="Y9" t="str">
            <v>ГУ МВД России по Нижегородской обл.</v>
          </cell>
        </row>
        <row r="10">
          <cell r="Y10" t="str">
            <v>ГУ МВД России по Самарской области</v>
          </cell>
        </row>
        <row r="11">
          <cell r="Y11" t="str">
            <v>ГУ МВД России по Свердловской обл.</v>
          </cell>
        </row>
        <row r="12">
          <cell r="Y12" t="str">
            <v>МВД по КБР</v>
          </cell>
        </row>
        <row r="13">
          <cell r="Y13" t="str">
            <v>МВД по Республике Алтай</v>
          </cell>
        </row>
        <row r="14">
          <cell r="Y14" t="str">
            <v>МВД по Республике Башкортостан</v>
          </cell>
        </row>
        <row r="15">
          <cell r="Y15" t="str">
            <v>МВД по Республике Дагестан</v>
          </cell>
        </row>
        <row r="16">
          <cell r="Y16" t="str">
            <v>МВД по Республике Ингушетия</v>
          </cell>
        </row>
        <row r="17">
          <cell r="Y17" t="str">
            <v>МВД по Республике Карелия</v>
          </cell>
        </row>
      </sheetData>
      <sheetData sheetId="1" refreshError="1"/>
      <sheetData sheetId="2" refreshError="1"/>
      <sheetData sheetId="3" refreshError="1"/>
      <sheetData sheetId="4">
        <row r="6">
          <cell r="C6" t="str">
            <v>МОХНАТКИН Михаил Александрович</v>
          </cell>
          <cell r="D6" t="str">
            <v>16.01.1990, МСМК</v>
          </cell>
          <cell r="E6" t="str">
            <v>С-Пб</v>
          </cell>
          <cell r="F6" t="str">
            <v>ГУ МВД по г.С-Пб и ЛО</v>
          </cell>
          <cell r="G6" t="str">
            <v>0</v>
          </cell>
          <cell r="H6" t="str">
            <v>Левковский С.И.</v>
          </cell>
        </row>
        <row r="7">
          <cell r="C7" t="str">
            <v>ГУГОВ Мурат Анзорович</v>
          </cell>
          <cell r="D7" t="str">
            <v>25.06.1990, МС</v>
          </cell>
          <cell r="E7" t="str">
            <v>ПФО</v>
          </cell>
          <cell r="F7" t="str">
            <v>МВД по Республике Башкортостан</v>
          </cell>
          <cell r="G7">
            <v>0</v>
          </cell>
          <cell r="H7" t="str">
            <v>ВАЛИУЛЛИН Р.Э.</v>
          </cell>
        </row>
        <row r="8">
          <cell r="C8" t="str">
            <v>ПОЛЕХИН Денис Владимирович</v>
          </cell>
          <cell r="D8" t="str">
            <v>17.08.1990, МС</v>
          </cell>
          <cell r="E8" t="str">
            <v>МОС</v>
          </cell>
          <cell r="F8" t="str">
            <v>МВД по Республике Татарстан</v>
          </cell>
          <cell r="G8">
            <v>0</v>
          </cell>
          <cell r="H8" t="str">
            <v>АХРОМОВ В.А.</v>
          </cell>
        </row>
        <row r="9">
          <cell r="C9" t="str">
            <v>ТВАУРИ Алан Гивиевич</v>
          </cell>
          <cell r="D9" t="str">
            <v>08.10.1991, КМС</v>
          </cell>
          <cell r="E9" t="str">
            <v>СКФО</v>
          </cell>
          <cell r="F9" t="str">
            <v>МВД по РСО-Алания</v>
          </cell>
          <cell r="G9">
            <v>0</v>
          </cell>
          <cell r="H9" t="str">
            <v>Газзааев В.О.</v>
          </cell>
        </row>
        <row r="10">
          <cell r="C10" t="str">
            <v>МУХИН Федор Александрович</v>
          </cell>
          <cell r="D10" t="str">
            <v>11.12.1983, МС</v>
          </cell>
          <cell r="E10" t="str">
            <v>ЦФО</v>
          </cell>
          <cell r="F10" t="str">
            <v>УМВД России по Ярославской обл.</v>
          </cell>
          <cell r="G10" t="str">
            <v>0</v>
          </cell>
          <cell r="H10" t="str">
            <v>ЗАВРАЖНЫЙ В.Б.</v>
          </cell>
        </row>
        <row r="11">
          <cell r="C11" t="str">
            <v>ПОЛОСИН Роман Владимирович</v>
          </cell>
          <cell r="D11" t="str">
            <v>21.04.1986, КМС</v>
          </cell>
          <cell r="E11" t="str">
            <v>ЦФО</v>
          </cell>
          <cell r="F11" t="str">
            <v>УМВД России по Липецкой обл.</v>
          </cell>
          <cell r="G11">
            <v>0</v>
          </cell>
          <cell r="H11" t="str">
            <v>Моргачев К.В.</v>
          </cell>
        </row>
      </sheetData>
      <sheetData sheetId="5" refreshError="1"/>
      <sheetData sheetId="6"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пр.взв"/>
      <sheetName val="пр.хода"/>
      <sheetName val="круги"/>
      <sheetName val="полуфинал"/>
      <sheetName val="Ит.пр"/>
      <sheetName val="СТАРТОВЫЙ"/>
      <sheetName val="нагр. лист"/>
    </sheetNames>
    <sheetDataSet>
      <sheetData sheetId="0">
        <row r="7">
          <cell r="Y7" t="str">
            <v>ГУ МВД России по Краснодарскому краю</v>
          </cell>
          <cell r="AH7">
            <v>13</v>
          </cell>
        </row>
        <row r="8">
          <cell r="Y8" t="str">
            <v>ГУ МВД России по Московской обл.</v>
          </cell>
        </row>
        <row r="9">
          <cell r="Y9" t="str">
            <v>ГУ МВД России по Ростовской обл.</v>
          </cell>
        </row>
        <row r="10">
          <cell r="Y10" t="str">
            <v>ГУ МВД России по Саратовской области</v>
          </cell>
        </row>
        <row r="11">
          <cell r="Y11" t="str">
            <v>ГУ МВД России по Свердловской обл.</v>
          </cell>
        </row>
        <row r="12">
          <cell r="Y12" t="str">
            <v>ГУ МВД России по Ставропольскому краю</v>
          </cell>
        </row>
        <row r="13">
          <cell r="Y13" t="str">
            <v>МВД по Республике Татарстан</v>
          </cell>
        </row>
        <row r="14">
          <cell r="Y14" t="str">
            <v>МВД по Республике Тыва</v>
          </cell>
        </row>
        <row r="15">
          <cell r="Y15" t="str">
            <v>УМВД по Тамбовской области</v>
          </cell>
        </row>
        <row r="16">
          <cell r="Y16" t="str">
            <v>УМВД России по Владимирской обл.</v>
          </cell>
        </row>
        <row r="17">
          <cell r="Y17" t="str">
            <v>УМВД России по Рязанской обл.</v>
          </cell>
        </row>
      </sheetData>
      <sheetData sheetId="1"/>
      <sheetData sheetId="2"/>
      <sheetData sheetId="3"/>
      <sheetData sheetId="4">
        <row r="6">
          <cell r="C6" t="str">
            <v>АСКАНАКОВ Родион Рафаилович</v>
          </cell>
          <cell r="D6" t="str">
            <v>22.09.1990, МСМК</v>
          </cell>
          <cell r="E6" t="str">
            <v>ПФО</v>
          </cell>
          <cell r="F6" t="str">
            <v>МВД по Республике Татарстан</v>
          </cell>
          <cell r="G6">
            <v>100</v>
          </cell>
          <cell r="H6" t="str">
            <v>ДЕМЕНЕВ С.В.</v>
          </cell>
        </row>
        <row r="7">
          <cell r="C7" t="str">
            <v>МИЛОВИДОВ Алексей Павлович</v>
          </cell>
          <cell r="D7" t="str">
            <v>07.01.1992, МС</v>
          </cell>
          <cell r="E7" t="str">
            <v>ЦФО</v>
          </cell>
          <cell r="F7" t="str">
            <v>ГУ МВД России по Московской обл.</v>
          </cell>
          <cell r="G7">
            <v>80</v>
          </cell>
          <cell r="H7" t="str">
            <v>ТЕРЕХОВ М.П.</v>
          </cell>
        </row>
        <row r="8">
          <cell r="C8" t="str">
            <v>ЛАМАНОВ Владимир Александрович</v>
          </cell>
          <cell r="D8" t="str">
            <v>20..111992, МСМК</v>
          </cell>
          <cell r="E8" t="str">
            <v>ЦФО</v>
          </cell>
          <cell r="F8" t="str">
            <v>УМВД России по Рязанской обл.</v>
          </cell>
          <cell r="G8">
            <v>70</v>
          </cell>
          <cell r="H8" t="str">
            <v>ШИЦКОВ К.С.</v>
          </cell>
        </row>
        <row r="9">
          <cell r="C9" t="str">
            <v>АУРСУЛОВ Артем Егорович</v>
          </cell>
          <cell r="D9" t="str">
            <v>30.05.1997, МС</v>
          </cell>
          <cell r="E9" t="str">
            <v>ЦФО</v>
          </cell>
          <cell r="F9" t="str">
            <v>УМВД России по Владимирской обл.</v>
          </cell>
          <cell r="G9">
            <v>70</v>
          </cell>
          <cell r="H9" t="str">
            <v>ГУНДАРЕВ И.В.</v>
          </cell>
        </row>
        <row r="10">
          <cell r="C10" t="str">
            <v>БЕЛЯЕВ Максим Николаевич</v>
          </cell>
          <cell r="D10" t="str">
            <v>11.08.1990, КМС</v>
          </cell>
          <cell r="E10" t="str">
            <v>ЮФО</v>
          </cell>
          <cell r="F10" t="str">
            <v>ГУ МВД России по Краснодарскому краю</v>
          </cell>
          <cell r="G10">
            <v>50</v>
          </cell>
          <cell r="H10" t="str">
            <v>МАТЮШЕНКО Е.А.</v>
          </cell>
        </row>
        <row r="11">
          <cell r="C11" t="str">
            <v>АРУШАНЯН Сергей Суренович</v>
          </cell>
          <cell r="D11" t="str">
            <v>28.05.1996, КМС</v>
          </cell>
          <cell r="E11" t="str">
            <v>СКФО</v>
          </cell>
          <cell r="F11" t="str">
            <v>ГУ МВД России по Ставропольскому краю</v>
          </cell>
          <cell r="G11">
            <v>50</v>
          </cell>
          <cell r="H11" t="str">
            <v>Пронькин А.Н.</v>
          </cell>
        </row>
      </sheetData>
      <sheetData sheetId="5"/>
      <sheetData sheetId="6"/>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пр.взв"/>
      <sheetName val="пр.хода"/>
      <sheetName val="круги"/>
      <sheetName val="медали"/>
      <sheetName val="Ит.пр"/>
      <sheetName val="наградной лист"/>
      <sheetName val="Стартовый"/>
    </sheetNames>
    <sheetDataSet>
      <sheetData sheetId="0">
        <row r="7">
          <cell r="Y7" t="str">
            <v>ГУ МВД по г.С-Пб и ЛО</v>
          </cell>
          <cell r="AH7">
            <v>21</v>
          </cell>
        </row>
        <row r="8">
          <cell r="Y8" t="str">
            <v>ГУ МВД России по Иркутской области</v>
          </cell>
        </row>
        <row r="9">
          <cell r="Y9" t="str">
            <v>ГУ МВД России по Московской обл.</v>
          </cell>
        </row>
        <row r="10">
          <cell r="Y10" t="str">
            <v>ГУ МВД России по Самарской области</v>
          </cell>
        </row>
        <row r="11">
          <cell r="Y11" t="str">
            <v>ГУ МВД России по Саратовской области</v>
          </cell>
        </row>
        <row r="12">
          <cell r="Y12" t="str">
            <v>ГУ МВД России по Ставропольскому краю</v>
          </cell>
        </row>
        <row r="13">
          <cell r="Y13" t="str">
            <v>МВД по КБР</v>
          </cell>
        </row>
        <row r="14">
          <cell r="Y14" t="str">
            <v>МВД по Республике Башкортостан</v>
          </cell>
        </row>
        <row r="15">
          <cell r="Y15" t="str">
            <v>МВД по Республике Татарстан</v>
          </cell>
        </row>
        <row r="16">
          <cell r="Y16" t="str">
            <v>МВД по Республике Тыва</v>
          </cell>
        </row>
        <row r="17">
          <cell r="Y17" t="str">
            <v>МВД России по Пермскому краю</v>
          </cell>
        </row>
      </sheetData>
      <sheetData sheetId="1"/>
      <sheetData sheetId="2"/>
      <sheetData sheetId="3"/>
      <sheetData sheetId="4">
        <row r="6">
          <cell r="C6" t="str">
            <v>ГАМЗАЕВ Мухтар Сахратулаевич</v>
          </cell>
          <cell r="D6" t="str">
            <v>24.09.1992, МСМК</v>
          </cell>
          <cell r="E6" t="str">
            <v>ПФО</v>
          </cell>
          <cell r="F6" t="str">
            <v>МВД по Республике Татарстан</v>
          </cell>
          <cell r="G6">
            <v>0</v>
          </cell>
          <cell r="H6" t="str">
            <v>ДЕМЕНЕВ С.В.</v>
          </cell>
        </row>
        <row r="7">
          <cell r="C7" t="str">
            <v>КОНЗОШЕВ Рустам Александрович</v>
          </cell>
          <cell r="D7" t="str">
            <v>22.08.1990, МСМК</v>
          </cell>
          <cell r="E7" t="str">
            <v>С-Пб</v>
          </cell>
          <cell r="F7" t="str">
            <v>ГУ МВД по г.С-Пб и ЛО</v>
          </cell>
          <cell r="G7" t="str">
            <v>0</v>
          </cell>
          <cell r="H7" t="str">
            <v>Левковский С.И.</v>
          </cell>
        </row>
        <row r="8">
          <cell r="C8" t="str">
            <v>ЮСУПОВ Адам Рашитович</v>
          </cell>
          <cell r="D8" t="str">
            <v>15.09.1993, КМС</v>
          </cell>
          <cell r="E8" t="str">
            <v>ПФО</v>
          </cell>
          <cell r="F8" t="str">
            <v>ГУ МВД России по Саратовской области</v>
          </cell>
          <cell r="G8" t="str">
            <v>0</v>
          </cell>
          <cell r="H8" t="str">
            <v>Аристов А.Е.</v>
          </cell>
        </row>
        <row r="9">
          <cell r="C9" t="str">
            <v>ХЕРТЕК Ай-Херел Шолбанович</v>
          </cell>
          <cell r="D9" t="str">
            <v>04.08.1999, МС</v>
          </cell>
          <cell r="E9" t="str">
            <v>ЦФО</v>
          </cell>
          <cell r="F9" t="str">
            <v>ГУ МВД России по Московской обл.</v>
          </cell>
          <cell r="G9">
            <v>0</v>
          </cell>
          <cell r="H9" t="str">
            <v>ТЕРЕХОВ М.П.</v>
          </cell>
        </row>
        <row r="10">
          <cell r="C10" t="str">
            <v>САНАА Мерген Михайлович</v>
          </cell>
          <cell r="D10" t="str">
            <v>25.09.1982, КМС</v>
          </cell>
          <cell r="E10" t="str">
            <v>СФО</v>
          </cell>
          <cell r="F10" t="str">
            <v>МВД по Республике Тыва</v>
          </cell>
          <cell r="G10">
            <v>0</v>
          </cell>
          <cell r="H10" t="str">
            <v>Кыргыс А.В.</v>
          </cell>
        </row>
        <row r="11">
          <cell r="C11" t="str">
            <v>ДОНЦОВ Александр Александрович</v>
          </cell>
          <cell r="D11" t="str">
            <v>05.04.1994, МС</v>
          </cell>
          <cell r="E11" t="str">
            <v>ЦФО</v>
          </cell>
          <cell r="F11" t="str">
            <v>УМВД России по Владимирской обл.</v>
          </cell>
          <cell r="G11">
            <v>0</v>
          </cell>
          <cell r="H11" t="str">
            <v>ГУНДАРЕВ И.В.</v>
          </cell>
        </row>
      </sheetData>
      <sheetData sheetId="5"/>
      <sheetData sheetId="6"/>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пр.взв"/>
      <sheetName val="пр.хода"/>
      <sheetName val="круги"/>
      <sheetName val="за призовые места"/>
      <sheetName val="ит.пр"/>
      <sheetName val="наградной лист"/>
      <sheetName val="Ст Б"/>
      <sheetName val="Ст А"/>
    </sheetNames>
    <sheetDataSet>
      <sheetData sheetId="0">
        <row r="7">
          <cell r="Y7" t="str">
            <v>ГУ МВД по г.С-Пб и ЛО</v>
          </cell>
          <cell r="AH7">
            <v>39</v>
          </cell>
        </row>
        <row r="8">
          <cell r="Y8" t="str">
            <v>ГУ МВД России по Волгоградской обл.</v>
          </cell>
        </row>
        <row r="9">
          <cell r="Y9" t="str">
            <v>ГУ МВД России по Иркутской области</v>
          </cell>
        </row>
        <row r="10">
          <cell r="Y10" t="str">
            <v>ГУ МВД России по Краснодарскому краю</v>
          </cell>
        </row>
        <row r="11">
          <cell r="Y11" t="str">
            <v>ГУ МВД России по Московской обл.</v>
          </cell>
        </row>
        <row r="12">
          <cell r="Y12" t="str">
            <v>ГУ МВД России по Нижегородской обл.</v>
          </cell>
        </row>
        <row r="13">
          <cell r="Y13" t="str">
            <v>ГУ МВД России по Новосибирской области</v>
          </cell>
        </row>
        <row r="14">
          <cell r="Y14" t="str">
            <v>ГУ МВД России по Ростовской обл.</v>
          </cell>
        </row>
        <row r="15">
          <cell r="Y15" t="str">
            <v>ГУ МВД России по Саратовской области</v>
          </cell>
        </row>
        <row r="16">
          <cell r="Y16" t="str">
            <v>ГУ МВД России по Свердловской обл.</v>
          </cell>
        </row>
        <row r="17">
          <cell r="Y17" t="str">
            <v>ГУ МВД России по Ставропольскому краю</v>
          </cell>
        </row>
      </sheetData>
      <sheetData sheetId="1"/>
      <sheetData sheetId="2"/>
      <sheetData sheetId="3"/>
      <sheetData sheetId="4">
        <row r="6">
          <cell r="C6" t="str">
            <v>НЕВЗОРОВ Алексей Александрович</v>
          </cell>
          <cell r="D6" t="str">
            <v>29.08.1988, МС</v>
          </cell>
          <cell r="E6" t="str">
            <v>ЦФО</v>
          </cell>
          <cell r="F6" t="str">
            <v>ГУ МВД России по Московской обл.</v>
          </cell>
          <cell r="G6">
            <v>0</v>
          </cell>
          <cell r="H6" t="str">
            <v>ТЕРЕХОВ М.П.</v>
          </cell>
        </row>
        <row r="7">
          <cell r="C7" t="str">
            <v>УЛАНБЕКОВ Тагир Раджабович</v>
          </cell>
          <cell r="D7" t="str">
            <v>07.08.1991, КМС</v>
          </cell>
          <cell r="E7" t="str">
            <v>ЮФО</v>
          </cell>
          <cell r="F7" t="str">
            <v>ГУ МВД России по Краснодарскому краю</v>
          </cell>
          <cell r="G7">
            <v>0</v>
          </cell>
          <cell r="H7" t="str">
            <v>МАТЮШЕНКО Е.А.</v>
          </cell>
        </row>
        <row r="8">
          <cell r="C8" t="str">
            <v>РОЖКОВ Максим Юрьевич</v>
          </cell>
          <cell r="D8" t="str">
            <v>23.09.1987, МС</v>
          </cell>
          <cell r="E8" t="str">
            <v>МОС</v>
          </cell>
          <cell r="F8" t="str">
            <v>ГУ МВД России по Нижегородской обл.</v>
          </cell>
          <cell r="G8">
            <v>0</v>
          </cell>
          <cell r="H8" t="str">
            <v>Ивченко Д.А.</v>
          </cell>
        </row>
        <row r="9">
          <cell r="C9" t="str">
            <v>АБДУЛАЕВ Гаджи Сайпулаевич</v>
          </cell>
          <cell r="D9" t="str">
            <v>13.02.1991, КМС</v>
          </cell>
          <cell r="E9" t="str">
            <v>СКФО</v>
          </cell>
          <cell r="F9" t="str">
            <v>МВД по Республике Дагестан</v>
          </cell>
          <cell r="G9">
            <v>0</v>
          </cell>
          <cell r="H9" t="str">
            <v>Муртазалиев А.А.</v>
          </cell>
        </row>
        <row r="10">
          <cell r="C10" t="str">
            <v>РЕПЕТЮК Павел Олегович</v>
          </cell>
          <cell r="D10" t="str">
            <v>17.09.1991, МС</v>
          </cell>
          <cell r="E10" t="str">
            <v>ЦФО</v>
          </cell>
          <cell r="F10" t="str">
            <v>УМВД России по Владимирской обл.</v>
          </cell>
          <cell r="G10">
            <v>0</v>
          </cell>
          <cell r="H10" t="str">
            <v>ГУНДАРЕВ И.В.</v>
          </cell>
        </row>
        <row r="11">
          <cell r="C11" t="str">
            <v>ТАЛДИЕВ Рустам Амирханович</v>
          </cell>
          <cell r="D11" t="str">
            <v>01.01.1993, ЗМС</v>
          </cell>
          <cell r="E11" t="str">
            <v>С-Пб</v>
          </cell>
          <cell r="F11" t="str">
            <v>ГУ МВД по г.С-Пб и ЛО</v>
          </cell>
          <cell r="G11" t="str">
            <v>0</v>
          </cell>
          <cell r="H11" t="str">
            <v>Левковский С.И.</v>
          </cell>
        </row>
      </sheetData>
      <sheetData sheetId="5"/>
      <sheetData sheetId="6"/>
      <sheetData sheetId="7"/>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пр.взв"/>
      <sheetName val="пр.хода"/>
      <sheetName val="круги"/>
      <sheetName val="за призовые места"/>
      <sheetName val="ит.пр"/>
      <sheetName val="наградной лист"/>
      <sheetName val="Ст Б"/>
      <sheetName val="Ст А"/>
    </sheetNames>
    <sheetDataSet>
      <sheetData sheetId="0">
        <row r="7">
          <cell r="Y7" t="str">
            <v>ГУ МВД по г.С-Пб и ЛО</v>
          </cell>
          <cell r="AH7">
            <v>37</v>
          </cell>
        </row>
        <row r="8">
          <cell r="Y8" t="str">
            <v>ГУ МВД России по Волгоградской обл.</v>
          </cell>
        </row>
        <row r="9">
          <cell r="Y9" t="str">
            <v>ГУ МВД России по Краснодарскому краю</v>
          </cell>
        </row>
        <row r="10">
          <cell r="Y10" t="str">
            <v>ГУ МВД России по Новосибирской области</v>
          </cell>
        </row>
        <row r="11">
          <cell r="Y11" t="str">
            <v>ГУ МВД России по Ростовской обл.</v>
          </cell>
        </row>
        <row r="12">
          <cell r="Y12" t="str">
            <v>ГУ МВД России по Саратовской области</v>
          </cell>
        </row>
        <row r="13">
          <cell r="Y13" t="str">
            <v>ГУ МВД России по Ставропольскому краю</v>
          </cell>
        </row>
        <row r="14">
          <cell r="Y14" t="str">
            <v>МВД по КБР</v>
          </cell>
        </row>
        <row r="15">
          <cell r="Y15" t="str">
            <v>МВД по КЧР</v>
          </cell>
        </row>
        <row r="16">
          <cell r="Y16" t="str">
            <v>МВД по Республике Башкортостан</v>
          </cell>
        </row>
        <row r="17">
          <cell r="Y17" t="str">
            <v>МВД по Республике Бурятия</v>
          </cell>
        </row>
      </sheetData>
      <sheetData sheetId="1"/>
      <sheetData sheetId="2"/>
      <sheetData sheetId="3"/>
      <sheetData sheetId="4">
        <row r="6">
          <cell r="C6" t="str">
            <v>ХАБИБУЛАЕВ Шейх-Мансур Ибрагимович</v>
          </cell>
          <cell r="D6" t="str">
            <v>27.04.1994, МСМК</v>
          </cell>
          <cell r="E6" t="str">
            <v>С-Пб</v>
          </cell>
          <cell r="F6" t="str">
            <v>ГУ МВД по г.С-Пб и ЛО</v>
          </cell>
          <cell r="G6" t="str">
            <v>0</v>
          </cell>
          <cell r="H6" t="str">
            <v>Левковский С.И.</v>
          </cell>
        </row>
        <row r="7">
          <cell r="C7" t="str">
            <v>ТАЛДИЕВ Адам Амирханович</v>
          </cell>
          <cell r="D7" t="str">
            <v>01.12.1990, МСМК</v>
          </cell>
          <cell r="E7" t="str">
            <v>С-Пб</v>
          </cell>
          <cell r="F7" t="str">
            <v>ГУ МВД по г.С-Пб и ЛО</v>
          </cell>
          <cell r="G7" t="str">
            <v>0</v>
          </cell>
          <cell r="H7" t="str">
            <v>Левковский С.И.</v>
          </cell>
        </row>
        <row r="8">
          <cell r="C8" t="str">
            <v>АЛИБЕКОВ Джаддал Джамбекович</v>
          </cell>
          <cell r="D8" t="str">
            <v>11.08.1996, КМС</v>
          </cell>
          <cell r="E8" t="str">
            <v>СКФО</v>
          </cell>
          <cell r="F8" t="str">
            <v>МВД по Чеченской Республике</v>
          </cell>
          <cell r="G8" t="str">
            <v>0</v>
          </cell>
          <cell r="H8" t="str">
            <v>Семененко В.Ф.</v>
          </cell>
        </row>
        <row r="9">
          <cell r="C9" t="str">
            <v>ОНДАР Ренат Витальевич</v>
          </cell>
          <cell r="D9" t="str">
            <v>07.02.1995, КМС</v>
          </cell>
          <cell r="E9" t="str">
            <v>СФО</v>
          </cell>
          <cell r="F9" t="str">
            <v>МВД по Республике Тыва</v>
          </cell>
          <cell r="G9">
            <v>0</v>
          </cell>
          <cell r="H9" t="str">
            <v>Кыргыс А.В.</v>
          </cell>
        </row>
        <row r="10">
          <cell r="C10" t="str">
            <v>МУРАДОВ Рашад Махир - оглы</v>
          </cell>
          <cell r="D10" t="str">
            <v>29.10.1989, МСМК</v>
          </cell>
          <cell r="E10" t="str">
            <v>ПФО</v>
          </cell>
          <cell r="F10" t="str">
            <v>МВД по Республике Башкортостан</v>
          </cell>
          <cell r="G10">
            <v>0</v>
          </cell>
          <cell r="H10" t="str">
            <v>ВАЛИУЛЛИН Р.Э.</v>
          </cell>
        </row>
        <row r="11">
          <cell r="C11" t="str">
            <v>БУЛЫКИН Ренат Ильдарович</v>
          </cell>
          <cell r="D11" t="str">
            <v>11.02.1990, МС</v>
          </cell>
          <cell r="E11" t="str">
            <v>ЦФО</v>
          </cell>
          <cell r="F11" t="str">
            <v>УМВД России по Владимирской обл.</v>
          </cell>
          <cell r="G11" t="str">
            <v>0</v>
          </cell>
          <cell r="H11" t="str">
            <v>Гундарев И.В.</v>
          </cell>
        </row>
      </sheetData>
      <sheetData sheetId="5"/>
      <sheetData sheetId="6"/>
      <sheetData sheetId="7"/>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пр.взв"/>
      <sheetName val="пр.хода"/>
      <sheetName val="круги"/>
      <sheetName val="за призовые места"/>
      <sheetName val="ит.пр"/>
      <sheetName val="наградной лист"/>
      <sheetName val="Ст Б"/>
      <sheetName val="Ст А"/>
    </sheetNames>
    <sheetDataSet>
      <sheetData sheetId="0">
        <row r="7">
          <cell r="Y7" t="str">
            <v>ГУ МВД России по Алтайскому краю</v>
          </cell>
          <cell r="AH7">
            <v>45</v>
          </cell>
        </row>
        <row r="8">
          <cell r="Y8" t="str">
            <v>ГУ МВД России по Волгоградской обл.</v>
          </cell>
        </row>
        <row r="9">
          <cell r="Y9" t="str">
            <v>ГУ МВД России по Иркутской области</v>
          </cell>
        </row>
        <row r="10">
          <cell r="Y10" t="str">
            <v>ГУ МВД России по Краснодарскому краю</v>
          </cell>
        </row>
        <row r="11">
          <cell r="Y11" t="str">
            <v>ГУ МВД России по Московской обл.</v>
          </cell>
        </row>
        <row r="12">
          <cell r="Y12" t="str">
            <v>ГУ МВД России по Нижегородской обл.</v>
          </cell>
        </row>
        <row r="13">
          <cell r="Y13" t="str">
            <v>ГУ МВД России по Новосибирской области</v>
          </cell>
        </row>
        <row r="14">
          <cell r="Y14" t="str">
            <v>ГУ МВД России по Ростовской обл.</v>
          </cell>
        </row>
        <row r="15">
          <cell r="Y15" t="str">
            <v>ГУ МВД России по Самарской области</v>
          </cell>
        </row>
        <row r="16">
          <cell r="Y16" t="str">
            <v>ГУ МВД России по Свердловской обл.</v>
          </cell>
        </row>
        <row r="17">
          <cell r="Y17" t="str">
            <v>ГУ МВД России по Ставропольскому краю</v>
          </cell>
        </row>
      </sheetData>
      <sheetData sheetId="1"/>
      <sheetData sheetId="2"/>
      <sheetData sheetId="3"/>
      <sheetData sheetId="4">
        <row r="6">
          <cell r="C6" t="str">
            <v>ХАТХОХУ Байзет Зурбиевич</v>
          </cell>
          <cell r="D6" t="str">
            <v>19.01.1991, МС</v>
          </cell>
          <cell r="E6" t="str">
            <v>ЮФО</v>
          </cell>
          <cell r="F6" t="str">
            <v>ГУ МВД России по Краснодарскому краю</v>
          </cell>
          <cell r="G6">
            <v>0</v>
          </cell>
          <cell r="H6" t="str">
            <v>МАТЮШЕНКО Е.А.</v>
          </cell>
        </row>
        <row r="7">
          <cell r="C7" t="str">
            <v>ГОНЧАРОВ Николай Сергеевич</v>
          </cell>
          <cell r="D7" t="str">
            <v>28.12.1993, МС</v>
          </cell>
          <cell r="E7" t="str">
            <v>ЦФО</v>
          </cell>
          <cell r="F7" t="str">
            <v>УМВД России по Владимирской обл.</v>
          </cell>
          <cell r="G7">
            <v>0</v>
          </cell>
          <cell r="H7" t="str">
            <v>ГУНДАРЕВ И.В.</v>
          </cell>
        </row>
        <row r="8">
          <cell r="C8" t="str">
            <v>ВОЕВОДИН Данил Юрьевич</v>
          </cell>
          <cell r="D8" t="str">
            <v>14.06.1988, МС</v>
          </cell>
          <cell r="E8" t="str">
            <v>ЦФО</v>
          </cell>
          <cell r="F8" t="str">
            <v>ГУ МВД России по Московской обл.</v>
          </cell>
          <cell r="G8">
            <v>0</v>
          </cell>
          <cell r="H8" t="str">
            <v>ТЕРЕХОВ М.П.</v>
          </cell>
        </row>
        <row r="9">
          <cell r="C9" t="str">
            <v>КУИЗ Бислан Кимович</v>
          </cell>
          <cell r="D9" t="str">
            <v>03.11.1997, МС</v>
          </cell>
          <cell r="E9" t="str">
            <v>ЮФО</v>
          </cell>
          <cell r="F9" t="str">
            <v>ГУ МВД России по Ростовской обл.</v>
          </cell>
          <cell r="G9">
            <v>0</v>
          </cell>
          <cell r="H9" t="str">
            <v>КОСТИН А.П.</v>
          </cell>
        </row>
        <row r="10">
          <cell r="C10" t="str">
            <v>АЗИЗОВ Заур Магомедович</v>
          </cell>
          <cell r="D10" t="str">
            <v>20.06.1987, МСМК</v>
          </cell>
          <cell r="E10" t="str">
            <v>ПФО</v>
          </cell>
          <cell r="F10" t="str">
            <v>МВД по Республике Татарстан</v>
          </cell>
          <cell r="G10">
            <v>0</v>
          </cell>
          <cell r="H10" t="str">
            <v>ДЕМЕНЕВ С.В.</v>
          </cell>
        </row>
        <row r="11">
          <cell r="C11" t="str">
            <v>САРЫГЛАР Эчис Саитович</v>
          </cell>
          <cell r="D11" t="str">
            <v>09.05.1988, КМС</v>
          </cell>
          <cell r="E11" t="str">
            <v>СФО</v>
          </cell>
          <cell r="F11" t="str">
            <v>МВД по Республике Тыва</v>
          </cell>
          <cell r="G11">
            <v>0</v>
          </cell>
          <cell r="H11" t="str">
            <v>Кыргыс А.В.</v>
          </cell>
        </row>
      </sheetData>
      <sheetData sheetId="5"/>
      <sheetData sheetId="6"/>
      <sheetData sheetId="7"/>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пр.взв"/>
      <sheetName val="пр.хода"/>
      <sheetName val="круги"/>
      <sheetName val="за призовые места"/>
      <sheetName val="ит.пр"/>
      <sheetName val="наградной лист"/>
      <sheetName val="Ст Б"/>
      <sheetName val="Ст А"/>
    </sheetNames>
    <sheetDataSet>
      <sheetData sheetId="0">
        <row r="7">
          <cell r="Y7" t="str">
            <v>ГУ МВД России по Волгоградской обл.</v>
          </cell>
          <cell r="AH7">
            <v>46</v>
          </cell>
        </row>
        <row r="8">
          <cell r="Y8" t="str">
            <v>ГУ МВД России по Иркутской области</v>
          </cell>
        </row>
        <row r="9">
          <cell r="Y9" t="str">
            <v>ГУ МВД России по Краснодарскому краю</v>
          </cell>
        </row>
        <row r="10">
          <cell r="Y10" t="str">
            <v>ГУ МВД России по Московской обл.</v>
          </cell>
        </row>
        <row r="11">
          <cell r="Y11" t="str">
            <v>ГУ МВД России по Нижегородской обл.</v>
          </cell>
        </row>
        <row r="12">
          <cell r="Y12" t="str">
            <v>ГУ МВД России по Новосибирской области</v>
          </cell>
        </row>
        <row r="13">
          <cell r="Y13" t="str">
            <v>ГУ МВД России по Самарской области</v>
          </cell>
        </row>
        <row r="14">
          <cell r="Y14" t="str">
            <v>МВД по КБР</v>
          </cell>
        </row>
        <row r="15">
          <cell r="Y15" t="str">
            <v>МВД по КЧР</v>
          </cell>
        </row>
        <row r="16">
          <cell r="Y16" t="str">
            <v>МВД по Республике Алтай</v>
          </cell>
        </row>
        <row r="17">
          <cell r="Y17" t="str">
            <v>МВД по Республике Башкортостан</v>
          </cell>
        </row>
      </sheetData>
      <sheetData sheetId="1"/>
      <sheetData sheetId="2"/>
      <sheetData sheetId="3"/>
      <sheetData sheetId="4">
        <row r="6">
          <cell r="C6" t="str">
            <v>ИВАНОВ Алексей Романовчи</v>
          </cell>
          <cell r="D6" t="str">
            <v>24.06.1987, МС</v>
          </cell>
          <cell r="E6" t="str">
            <v>ПФО</v>
          </cell>
          <cell r="F6" t="str">
            <v>МВД по Республике Татарстан</v>
          </cell>
          <cell r="G6">
            <v>0</v>
          </cell>
          <cell r="H6" t="str">
            <v>ДЕМЕНЕВ С.В.</v>
          </cell>
        </row>
        <row r="7">
          <cell r="C7" t="str">
            <v>ЛОЖКИН Иван Сергеевич</v>
          </cell>
          <cell r="D7" t="str">
            <v>29.08.1992, МСМК</v>
          </cell>
          <cell r="E7" t="str">
            <v>ЦФО</v>
          </cell>
          <cell r="F7" t="str">
            <v>УМВД России по Рязанской обл.</v>
          </cell>
          <cell r="G7">
            <v>0</v>
          </cell>
          <cell r="H7" t="str">
            <v>ШИЦКОВ К.С.</v>
          </cell>
        </row>
        <row r="8">
          <cell r="C8" t="str">
            <v>МАГОМЕДКЕРИМОВ Магомед Малачевич</v>
          </cell>
          <cell r="D8" t="str">
            <v>01.10.1990, МС</v>
          </cell>
          <cell r="E8" t="str">
            <v>ЦФО</v>
          </cell>
          <cell r="F8" t="str">
            <v>ГУ МВД России по Московской обл.</v>
          </cell>
          <cell r="G8">
            <v>0</v>
          </cell>
          <cell r="H8" t="str">
            <v>ТЕРЕХОВ М.П.</v>
          </cell>
        </row>
        <row r="9">
          <cell r="C9" t="str">
            <v>АБГАРЯН Ованес Арменович</v>
          </cell>
          <cell r="D9" t="str">
            <v>19.10.1993, МС</v>
          </cell>
          <cell r="E9" t="str">
            <v>ЦФО</v>
          </cell>
          <cell r="F9" t="str">
            <v>УМВД России по Владимирской обл.</v>
          </cell>
          <cell r="G9">
            <v>0</v>
          </cell>
          <cell r="H9" t="str">
            <v>ГУНДАРЕВ И.В.</v>
          </cell>
        </row>
        <row r="10">
          <cell r="C10" t="str">
            <v>ГАГАРИН Алексей Владимирович</v>
          </cell>
          <cell r="D10" t="str">
            <v>01.11.1979, МСМК</v>
          </cell>
          <cell r="E10" t="str">
            <v>ЦФО</v>
          </cell>
          <cell r="F10" t="str">
            <v>УМВД России по Рязанской обл.</v>
          </cell>
          <cell r="G10">
            <v>0</v>
          </cell>
          <cell r="H10" t="str">
            <v>ШИЦКОВ К.С.</v>
          </cell>
        </row>
        <row r="11">
          <cell r="C11" t="str">
            <v>МУЦУЕВ Шамиль Магомедович</v>
          </cell>
          <cell r="D11" t="str">
            <v>29.11.1995, КМС</v>
          </cell>
          <cell r="E11" t="str">
            <v>СКФО</v>
          </cell>
          <cell r="F11" t="str">
            <v>МВД по Чеченской Республике</v>
          </cell>
          <cell r="G11" t="str">
            <v>0</v>
          </cell>
          <cell r="H11" t="str">
            <v>Семененко В.Ф.</v>
          </cell>
        </row>
      </sheetData>
      <sheetData sheetId="5"/>
      <sheetData sheetId="6"/>
      <sheetData sheetId="7"/>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пр.взв"/>
      <sheetName val="пр.хода"/>
      <sheetName val="круги"/>
      <sheetName val="за призовые места"/>
      <sheetName val="ит.пр"/>
      <sheetName val="наградной лист"/>
      <sheetName val="Ст Б"/>
      <sheetName val="Ст А"/>
    </sheetNames>
    <sheetDataSet>
      <sheetData sheetId="0">
        <row r="7">
          <cell r="Y7" t="str">
            <v>ГУ МВД по г.С-Пб и ЛО</v>
          </cell>
          <cell r="AH7">
            <v>39</v>
          </cell>
        </row>
        <row r="8">
          <cell r="Y8" t="str">
            <v>ГУ МВД России по Волгоградской обл.</v>
          </cell>
        </row>
        <row r="9">
          <cell r="Y9" t="str">
            <v>ГУ МВД России по Краснодарскому краю</v>
          </cell>
        </row>
        <row r="10">
          <cell r="Y10" t="str">
            <v>ГУ МВД России по Московской обл.</v>
          </cell>
        </row>
        <row r="11">
          <cell r="Y11" t="str">
            <v>ГУ МВД России по Новосибирской области</v>
          </cell>
        </row>
        <row r="12">
          <cell r="Y12" t="str">
            <v>ГУ МВД России по Ростовской обл.</v>
          </cell>
        </row>
        <row r="13">
          <cell r="Y13" t="str">
            <v>ГУ МВД России по Самарской области</v>
          </cell>
        </row>
        <row r="14">
          <cell r="Y14" t="str">
            <v>ГУ МВД России по Свердловской обл.</v>
          </cell>
        </row>
        <row r="15">
          <cell r="Y15" t="str">
            <v>ГУ МВД России по Ставропольскому краю</v>
          </cell>
        </row>
        <row r="16">
          <cell r="Y16" t="str">
            <v>МВД по КБР</v>
          </cell>
        </row>
        <row r="17">
          <cell r="Y17" t="str">
            <v>МВД по КЧР</v>
          </cell>
        </row>
      </sheetData>
      <sheetData sheetId="1"/>
      <sheetData sheetId="2"/>
      <sheetData sheetId="3"/>
      <sheetData sheetId="4">
        <row r="6">
          <cell r="C6" t="str">
            <v>ДЕРИГЛАЗОВ Виталий Васильевич</v>
          </cell>
          <cell r="D6" t="str">
            <v>05.04.1984, КМС</v>
          </cell>
          <cell r="E6" t="str">
            <v>МОС</v>
          </cell>
          <cell r="F6" t="str">
            <v>ГУ МВД России по Московской обл.</v>
          </cell>
          <cell r="G6">
            <v>0</v>
          </cell>
          <cell r="H6" t="str">
            <v>ТЕРЕХОВ М.П.</v>
          </cell>
        </row>
        <row r="7">
          <cell r="C7" t="str">
            <v>САИДОВ Саид Магомедович</v>
          </cell>
          <cell r="D7" t="str">
            <v>24.08.1994, МС</v>
          </cell>
          <cell r="E7" t="str">
            <v>ЮФО</v>
          </cell>
          <cell r="F7" t="str">
            <v>ГУ МВД России по Краснодарскому краю</v>
          </cell>
          <cell r="G7">
            <v>0</v>
          </cell>
          <cell r="H7" t="str">
            <v>МАТЮШЕНКО Е.А.</v>
          </cell>
        </row>
        <row r="8">
          <cell r="C8" t="str">
            <v>АЛИЕВ Султан Магомедбегович</v>
          </cell>
          <cell r="D8" t="str">
            <v>17.09.1984, МСМК</v>
          </cell>
          <cell r="E8" t="str">
            <v>С-Пб</v>
          </cell>
          <cell r="F8" t="str">
            <v>ГУ МВД по г.С-Пб и ЛО</v>
          </cell>
          <cell r="G8" t="str">
            <v>0</v>
          </cell>
          <cell r="H8" t="str">
            <v>Левковский С.И.</v>
          </cell>
        </row>
        <row r="9">
          <cell r="C9" t="str">
            <v>ЗАЯЦ Михаил Владимирович</v>
          </cell>
          <cell r="D9" t="str">
            <v>14.10.1981, МСМК</v>
          </cell>
          <cell r="E9" t="str">
            <v>ЦФО</v>
          </cell>
          <cell r="F9" t="str">
            <v>УМВД России по Орловской области</v>
          </cell>
          <cell r="G9" t="str">
            <v>0</v>
          </cell>
          <cell r="H9" t="str">
            <v>Самошин В.А.</v>
          </cell>
        </row>
        <row r="10">
          <cell r="C10" t="str">
            <v>ЖАМАЛДИНОВ Адам Госенович</v>
          </cell>
          <cell r="D10" t="str">
            <v>22.03.1991, КМС</v>
          </cell>
          <cell r="E10" t="str">
            <v>СКФО</v>
          </cell>
          <cell r="F10" t="str">
            <v>МВД по Республике Дагестан</v>
          </cell>
          <cell r="G10">
            <v>0</v>
          </cell>
          <cell r="H10" t="str">
            <v>Муртазалиев А.А.</v>
          </cell>
        </row>
        <row r="11">
          <cell r="C11" t="str">
            <v>МАГОМЕДОВ Магомед Хадисович</v>
          </cell>
          <cell r="D11" t="str">
            <v>21.12.1991, МСМК</v>
          </cell>
          <cell r="E11" t="str">
            <v>ПФО</v>
          </cell>
          <cell r="F11" t="str">
            <v>МВД по Республике Татарстан</v>
          </cell>
          <cell r="G11">
            <v>0</v>
          </cell>
          <cell r="H11" t="str">
            <v>ДЕМЕНЕВ С.В.</v>
          </cell>
        </row>
      </sheetData>
      <sheetData sheetId="5"/>
      <sheetData sheetId="6"/>
      <sheetData sheetId="7"/>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пр.взв"/>
      <sheetName val="пр.хода"/>
      <sheetName val="круги"/>
      <sheetName val="медали"/>
      <sheetName val="Ит.пр"/>
      <sheetName val="наградной лист"/>
      <sheetName val="Стартовый"/>
    </sheetNames>
    <sheetDataSet>
      <sheetData sheetId="0">
        <row r="7">
          <cell r="Y7" t="str">
            <v>ГУ МВД по г.С-Пб и ЛО</v>
          </cell>
          <cell r="AH7">
            <v>26</v>
          </cell>
        </row>
        <row r="8">
          <cell r="Y8" t="str">
            <v>ГУ МВД России по Волгоградской обл.</v>
          </cell>
        </row>
        <row r="9">
          <cell r="Y9" t="str">
            <v>ГУ МВД России по Нижегородской обл.</v>
          </cell>
        </row>
        <row r="10">
          <cell r="Y10" t="str">
            <v>ГУ МВД России по Самарской области</v>
          </cell>
        </row>
        <row r="11">
          <cell r="Y11" t="str">
            <v>ГУ МВД России по Саратовской области</v>
          </cell>
        </row>
        <row r="12">
          <cell r="Y12" t="str">
            <v>ГУ МВД России по Свердловской обл.</v>
          </cell>
        </row>
        <row r="13">
          <cell r="Y13" t="str">
            <v>МВД по КБР</v>
          </cell>
        </row>
        <row r="14">
          <cell r="Y14" t="str">
            <v>МВД по Республике Башкортостан</v>
          </cell>
        </row>
        <row r="15">
          <cell r="Y15" t="str">
            <v>МВД по Республике Бурятия</v>
          </cell>
        </row>
        <row r="16">
          <cell r="Y16" t="str">
            <v>МВД по РСО-Алания</v>
          </cell>
        </row>
        <row r="17">
          <cell r="Y17" t="str">
            <v>МВД по Чеченской Республике</v>
          </cell>
        </row>
      </sheetData>
      <sheetData sheetId="1"/>
      <sheetData sheetId="2"/>
      <sheetData sheetId="3"/>
      <sheetData sheetId="4">
        <row r="6">
          <cell r="C6" t="str">
            <v>НЕМКОВ Виктор Александрович</v>
          </cell>
          <cell r="D6" t="str">
            <v>26.01.1987, МСМК</v>
          </cell>
          <cell r="E6" t="str">
            <v>С-Пб</v>
          </cell>
          <cell r="F6" t="str">
            <v>ГУ МВД по г.С-Пб и ЛО</v>
          </cell>
          <cell r="G6" t="str">
            <v>0</v>
          </cell>
          <cell r="H6" t="str">
            <v>Левковский С.И.</v>
          </cell>
        </row>
        <row r="7">
          <cell r="C7" t="str">
            <v>ГУЛУЕВ Абдул Магомед-Салахович</v>
          </cell>
          <cell r="D7" t="str">
            <v>11.12.1993, КМС</v>
          </cell>
          <cell r="E7" t="str">
            <v>СКФО</v>
          </cell>
          <cell r="F7" t="str">
            <v>МВД по Чеченской Республике</v>
          </cell>
          <cell r="G7" t="str">
            <v>0</v>
          </cell>
          <cell r="H7" t="str">
            <v>Семененко В.Ф.</v>
          </cell>
        </row>
        <row r="8">
          <cell r="C8" t="str">
            <v>ГАМЗАТОВ Шамиль Раджабович</v>
          </cell>
          <cell r="D8" t="str">
            <v>09.08.1990, КМС</v>
          </cell>
          <cell r="E8" t="str">
            <v>ПФО</v>
          </cell>
          <cell r="F8" t="str">
            <v>МВД по Республике Башкортостан</v>
          </cell>
          <cell r="G8">
            <v>0</v>
          </cell>
          <cell r="H8" t="str">
            <v>ВАЛИУЛЛИН Р.Э.</v>
          </cell>
        </row>
        <row r="9">
          <cell r="C9" t="str">
            <v>РАГОЗИН Михаил Сергеевич</v>
          </cell>
          <cell r="D9" t="str">
            <v>30.10.1991, КМС</v>
          </cell>
          <cell r="E9" t="str">
            <v>УрФО</v>
          </cell>
          <cell r="F9" t="str">
            <v>ГУ МВД России по Свердловской обл.</v>
          </cell>
          <cell r="G9">
            <v>0</v>
          </cell>
          <cell r="H9" t="str">
            <v>МИРОНОВ А.В.</v>
          </cell>
        </row>
        <row r="10">
          <cell r="C10" t="str">
            <v>ЕРОХИН Константин Вадимович</v>
          </cell>
          <cell r="D10" t="str">
            <v>31.01.1983, МС</v>
          </cell>
          <cell r="E10" t="str">
            <v>СЗФО</v>
          </cell>
          <cell r="F10" t="str">
            <v>УМВД России по Вологодской обл.</v>
          </cell>
          <cell r="G10">
            <v>0</v>
          </cell>
          <cell r="H10" t="str">
            <v>Штатнов М.Л.</v>
          </cell>
        </row>
        <row r="11">
          <cell r="C11" t="str">
            <v>ТИМЕРБАЕВ Габдулла Раисович</v>
          </cell>
          <cell r="D11" t="str">
            <v>21.09.1981, КМС</v>
          </cell>
          <cell r="E11" t="str">
            <v>УФО</v>
          </cell>
          <cell r="F11" t="str">
            <v>УМВД России по ХМАО-Югре</v>
          </cell>
          <cell r="G11">
            <v>0</v>
          </cell>
          <cell r="H11" t="str">
            <v>Зитляужев А.Х.</v>
          </cell>
        </row>
      </sheetData>
      <sheetData sheetId="5"/>
      <sheetData sheetId="6"/>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pageSetUpPr fitToPage="1"/>
  </sheetPr>
  <dimension ref="A1:S93"/>
  <sheetViews>
    <sheetView tabSelected="1" topLeftCell="A63" zoomScaleNormal="100" workbookViewId="0">
      <selection activeCell="C71" sqref="C71"/>
    </sheetView>
  </sheetViews>
  <sheetFormatPr defaultRowHeight="13.2"/>
  <cols>
    <col min="1" max="2" width="6.77734375" customWidth="1"/>
    <col min="3" max="3" width="21.77734375" customWidth="1"/>
    <col min="4" max="4" width="13.77734375" customWidth="1"/>
    <col min="5" max="5" width="8.21875" style="29" customWidth="1"/>
    <col min="6" max="6" width="17.77734375" customWidth="1"/>
    <col min="7" max="7" width="8" customWidth="1"/>
    <col min="8" max="8" width="20" customWidth="1"/>
    <col min="9" max="9" width="0.21875" customWidth="1"/>
  </cols>
  <sheetData>
    <row r="1" spans="1:10" ht="21" customHeight="1">
      <c r="A1" s="150" t="s">
        <v>7</v>
      </c>
      <c r="B1" s="150"/>
      <c r="C1" s="150"/>
      <c r="D1" s="150"/>
      <c r="E1" s="150"/>
      <c r="F1" s="150"/>
      <c r="G1" s="150"/>
      <c r="H1" s="150"/>
      <c r="I1" s="150"/>
    </row>
    <row r="2" spans="1:10" ht="17.25" customHeight="1">
      <c r="A2" s="136" t="s">
        <v>97</v>
      </c>
      <c r="B2" s="136"/>
      <c r="C2" s="136"/>
      <c r="D2" s="136"/>
      <c r="E2" s="136"/>
      <c r="F2" s="136"/>
      <c r="G2" s="136"/>
      <c r="H2" s="136"/>
      <c r="I2" s="136"/>
    </row>
    <row r="3" spans="1:10" ht="28.5" customHeight="1">
      <c r="A3" s="151" t="str">
        <f>[1]реквизиты!$A$2</f>
        <v xml:space="preserve">Чемпионат Министерства внутренних дел Российской Федерации по боевому самбо </v>
      </c>
      <c r="B3" s="151"/>
      <c r="C3" s="151"/>
      <c r="D3" s="151"/>
      <c r="E3" s="151"/>
      <c r="F3" s="151"/>
      <c r="G3" s="151"/>
      <c r="H3" s="151"/>
      <c r="I3" s="151"/>
    </row>
    <row r="4" spans="1:10" ht="16.5" customHeight="1" thickBot="1">
      <c r="A4" s="136" t="str">
        <f>[1]реквизиты!$A$3</f>
        <v>21-27 января 2019г.                             г.Санкт-Петербург</v>
      </c>
      <c r="B4" s="136"/>
      <c r="C4" s="136"/>
      <c r="D4" s="136"/>
      <c r="E4" s="136"/>
      <c r="F4" s="136"/>
      <c r="G4" s="136"/>
      <c r="H4" s="136"/>
      <c r="I4" s="136"/>
    </row>
    <row r="5" spans="1:10" ht="3.75" hidden="1" customHeight="1" thickBot="1">
      <c r="A5" s="136"/>
      <c r="B5" s="136"/>
      <c r="C5" s="136"/>
      <c r="D5" s="136"/>
      <c r="E5" s="136"/>
      <c r="F5" s="136"/>
      <c r="G5" s="136"/>
      <c r="H5" s="136"/>
      <c r="I5" s="136"/>
    </row>
    <row r="6" spans="1:10" ht="11.1" customHeight="1">
      <c r="B6" s="147" t="s">
        <v>0</v>
      </c>
      <c r="C6" s="139" t="s">
        <v>1</v>
      </c>
      <c r="D6" s="139" t="s">
        <v>2</v>
      </c>
      <c r="E6" s="139" t="s">
        <v>15</v>
      </c>
      <c r="F6" s="139" t="s">
        <v>16</v>
      </c>
      <c r="G6" s="137"/>
      <c r="H6" s="152" t="s">
        <v>3</v>
      </c>
      <c r="I6" s="154"/>
    </row>
    <row r="7" spans="1:10" ht="13.5" customHeight="1" thickBot="1">
      <c r="B7" s="148"/>
      <c r="C7" s="140"/>
      <c r="D7" s="140"/>
      <c r="E7" s="140"/>
      <c r="F7" s="140"/>
      <c r="G7" s="138"/>
      <c r="H7" s="153"/>
      <c r="I7" s="154"/>
    </row>
    <row r="8" spans="1:10" ht="23.1" hidden="1" customHeight="1">
      <c r="A8" s="141" t="s">
        <v>8</v>
      </c>
      <c r="B8" s="80" t="s">
        <v>4</v>
      </c>
      <c r="C8" s="45" t="s">
        <v>77</v>
      </c>
      <c r="D8" s="45" t="s">
        <v>78</v>
      </c>
      <c r="E8" s="45" t="s">
        <v>51</v>
      </c>
      <c r="F8" s="45" t="s">
        <v>79</v>
      </c>
      <c r="G8" s="45"/>
      <c r="H8" s="46" t="s">
        <v>80</v>
      </c>
      <c r="I8" s="155"/>
      <c r="J8" s="135"/>
    </row>
    <row r="9" spans="1:10" ht="23.1" hidden="1" customHeight="1">
      <c r="A9" s="142"/>
      <c r="B9" s="81" t="s">
        <v>5</v>
      </c>
      <c r="C9" s="44" t="s">
        <v>75</v>
      </c>
      <c r="D9" s="44" t="s">
        <v>76</v>
      </c>
      <c r="E9" s="44" t="s">
        <v>51</v>
      </c>
      <c r="F9" s="44" t="s">
        <v>74</v>
      </c>
      <c r="G9" s="44"/>
      <c r="H9" s="47" t="s">
        <v>81</v>
      </c>
      <c r="I9" s="155"/>
      <c r="J9" s="135"/>
    </row>
    <row r="10" spans="1:10" ht="23.1" hidden="1" customHeight="1">
      <c r="A10" s="142"/>
      <c r="B10" s="82" t="s">
        <v>6</v>
      </c>
      <c r="C10" s="44" t="s">
        <v>82</v>
      </c>
      <c r="D10" s="44" t="s">
        <v>83</v>
      </c>
      <c r="E10" s="44" t="s">
        <v>51</v>
      </c>
      <c r="F10" s="44" t="s">
        <v>74</v>
      </c>
      <c r="G10" s="44"/>
      <c r="H10" s="47" t="s">
        <v>84</v>
      </c>
      <c r="I10" s="155"/>
      <c r="J10" s="135"/>
    </row>
    <row r="11" spans="1:10" ht="23.1" hidden="1" customHeight="1">
      <c r="A11" s="142"/>
      <c r="B11" s="83" t="s">
        <v>6</v>
      </c>
      <c r="C11" s="44" t="s">
        <v>85</v>
      </c>
      <c r="D11" s="44" t="s">
        <v>86</v>
      </c>
      <c r="E11" s="44" t="s">
        <v>51</v>
      </c>
      <c r="F11" s="44" t="s">
        <v>87</v>
      </c>
      <c r="G11" s="44"/>
      <c r="H11" s="47" t="s">
        <v>88</v>
      </c>
      <c r="I11" s="155"/>
      <c r="J11" s="135"/>
    </row>
    <row r="12" spans="1:10" ht="23.1" hidden="1" customHeight="1">
      <c r="A12" s="142"/>
      <c r="B12" s="83" t="s">
        <v>11</v>
      </c>
      <c r="C12" s="44" t="s">
        <v>89</v>
      </c>
      <c r="D12" s="44" t="s">
        <v>90</v>
      </c>
      <c r="E12" s="44" t="s">
        <v>51</v>
      </c>
      <c r="F12" s="44" t="s">
        <v>91</v>
      </c>
      <c r="G12" s="44"/>
      <c r="H12" s="47" t="s">
        <v>92</v>
      </c>
      <c r="I12" s="149"/>
      <c r="J12" s="135"/>
    </row>
    <row r="13" spans="1:10" ht="23.1" hidden="1" customHeight="1" thickBot="1">
      <c r="A13" s="143"/>
      <c r="B13" s="84" t="s">
        <v>11</v>
      </c>
      <c r="C13" s="48" t="s">
        <v>93</v>
      </c>
      <c r="D13" s="48" t="s">
        <v>94</v>
      </c>
      <c r="E13" s="48" t="s">
        <v>51</v>
      </c>
      <c r="F13" s="48" t="s">
        <v>95</v>
      </c>
      <c r="G13" s="48"/>
      <c r="H13" s="49" t="s">
        <v>96</v>
      </c>
      <c r="I13" s="149"/>
      <c r="J13" s="135"/>
    </row>
    <row r="14" spans="1:10" ht="23.1" hidden="1" customHeight="1" thickBot="1">
      <c r="B14" s="8"/>
      <c r="C14" s="9"/>
      <c r="D14" s="9"/>
      <c r="E14" s="25"/>
      <c r="F14" s="9"/>
      <c r="G14" s="88"/>
      <c r="H14" s="9"/>
      <c r="I14" s="14"/>
      <c r="J14" s="135"/>
    </row>
    <row r="15" spans="1:10" ht="23.1" customHeight="1">
      <c r="A15" s="141" t="s">
        <v>9</v>
      </c>
      <c r="B15" s="42" t="s">
        <v>4</v>
      </c>
      <c r="C15" s="45" t="str">
        <f>[2]Ит.пр!C6</f>
        <v>АСКАНАКОВ Родион Рафаилович</v>
      </c>
      <c r="D15" s="45" t="str">
        <f>[2]Ит.пр!D6</f>
        <v>22.09.1990, МСМК</v>
      </c>
      <c r="E15" s="45" t="str">
        <f>[2]Ит.пр!E6</f>
        <v>ПФО</v>
      </c>
      <c r="F15" s="45" t="str">
        <f>[2]Ит.пр!F6</f>
        <v>МВД по Республике Татарстан</v>
      </c>
      <c r="G15" s="85">
        <f>[2]Ит.пр!G6</f>
        <v>100</v>
      </c>
      <c r="H15" s="46" t="str">
        <f>[2]Ит.пр!H6</f>
        <v>ДЕМЕНЕВ С.В.</v>
      </c>
      <c r="I15" s="14"/>
      <c r="J15" s="135"/>
    </row>
    <row r="16" spans="1:10" ht="23.1" customHeight="1">
      <c r="A16" s="142"/>
      <c r="B16" s="78" t="s">
        <v>5</v>
      </c>
      <c r="C16" s="44" t="str">
        <f>[2]Ит.пр!C7</f>
        <v>МИЛОВИДОВ Алексей Павлович</v>
      </c>
      <c r="D16" s="44" t="str">
        <f>[2]Ит.пр!D7</f>
        <v>07.01.1992, МС</v>
      </c>
      <c r="E16" s="44" t="str">
        <f>[2]Ит.пр!E7</f>
        <v>ЦФО</v>
      </c>
      <c r="F16" s="44" t="str">
        <f>[2]Ит.пр!F7</f>
        <v>ГУ МВД России по Московской обл.</v>
      </c>
      <c r="G16" s="86">
        <f>[2]Ит.пр!G7</f>
        <v>80</v>
      </c>
      <c r="H16" s="47" t="str">
        <f>[2]Ит.пр!H7</f>
        <v>ТЕРЕХОВ М.П.</v>
      </c>
      <c r="I16" s="14"/>
    </row>
    <row r="17" spans="1:16" ht="23.1" customHeight="1">
      <c r="A17" s="142"/>
      <c r="B17" s="78" t="s">
        <v>6</v>
      </c>
      <c r="C17" s="44" t="str">
        <f>[2]Ит.пр!C8</f>
        <v>ЛАМАНОВ Владимир Александрович</v>
      </c>
      <c r="D17" s="44" t="str">
        <f>[2]Ит.пр!D8</f>
        <v>20..111992, МСМК</v>
      </c>
      <c r="E17" s="44" t="str">
        <f>[2]Ит.пр!E8</f>
        <v>ЦФО</v>
      </c>
      <c r="F17" s="44" t="str">
        <f>[2]Ит.пр!F8</f>
        <v>УМВД России по Рязанской обл.</v>
      </c>
      <c r="G17" s="86">
        <f>[2]Ит.пр!G8</f>
        <v>70</v>
      </c>
      <c r="H17" s="47" t="str">
        <f>[2]Ит.пр!H8</f>
        <v>ШИЦКОВ К.С.</v>
      </c>
      <c r="I17" s="14"/>
    </row>
    <row r="18" spans="1:16" ht="23.1" customHeight="1">
      <c r="A18" s="142"/>
      <c r="B18" s="78" t="s">
        <v>6</v>
      </c>
      <c r="C18" s="44" t="str">
        <f>[2]Ит.пр!C9</f>
        <v>АУРСУЛОВ Артем Егорович</v>
      </c>
      <c r="D18" s="44" t="str">
        <f>[2]Ит.пр!D9</f>
        <v>30.05.1997, МС</v>
      </c>
      <c r="E18" s="44" t="str">
        <f>[2]Ит.пр!E9</f>
        <v>ЦФО</v>
      </c>
      <c r="F18" s="44" t="str">
        <f>[2]Ит.пр!F9</f>
        <v>УМВД России по Владимирской обл.</v>
      </c>
      <c r="G18" s="86">
        <f>[2]Ит.пр!G9</f>
        <v>70</v>
      </c>
      <c r="H18" s="47" t="str">
        <f>[2]Ит.пр!H9</f>
        <v>ГУНДАРЕВ И.В.</v>
      </c>
      <c r="I18" s="149"/>
    </row>
    <row r="19" spans="1:16" ht="23.1" customHeight="1">
      <c r="A19" s="142"/>
      <c r="B19" s="78" t="s">
        <v>11</v>
      </c>
      <c r="C19" s="44" t="str">
        <f>[2]Ит.пр!C10</f>
        <v>БЕЛЯЕВ Максим Николаевич</v>
      </c>
      <c r="D19" s="44" t="str">
        <f>[2]Ит.пр!D10</f>
        <v>11.08.1990, КМС</v>
      </c>
      <c r="E19" s="44" t="str">
        <f>[2]Ит.пр!E10</f>
        <v>ЮФО</v>
      </c>
      <c r="F19" s="44" t="str">
        <f>[2]Ит.пр!F10</f>
        <v>ГУ МВД России по Краснодарскому краю</v>
      </c>
      <c r="G19" s="86">
        <f>[2]Ит.пр!G10</f>
        <v>50</v>
      </c>
      <c r="H19" s="47" t="str">
        <f>[2]Ит.пр!H10</f>
        <v>МАТЮШЕНКО Е.А.</v>
      </c>
      <c r="I19" s="149"/>
    </row>
    <row r="20" spans="1:16" ht="23.1" customHeight="1" thickBot="1">
      <c r="A20" s="143"/>
      <c r="B20" s="79" t="s">
        <v>11</v>
      </c>
      <c r="C20" s="48" t="str">
        <f>[2]Ит.пр!C11</f>
        <v>АРУШАНЯН Сергей Суренович</v>
      </c>
      <c r="D20" s="48" t="str">
        <f>[2]Ит.пр!D11</f>
        <v>28.05.1996, КМС</v>
      </c>
      <c r="E20" s="48" t="str">
        <f>[2]Ит.пр!E11</f>
        <v>СКФО</v>
      </c>
      <c r="F20" s="48" t="str">
        <f>[2]Ит.пр!F11</f>
        <v>ГУ МВД России по Ставропольскому краю</v>
      </c>
      <c r="G20" s="87">
        <f>[2]Ит.пр!G11</f>
        <v>50</v>
      </c>
      <c r="H20" s="49" t="str">
        <f>[2]Ит.пр!H11</f>
        <v>Пронькин А.Н.</v>
      </c>
      <c r="I20" s="11"/>
    </row>
    <row r="21" spans="1:16" ht="23.1" customHeight="1" thickBot="1">
      <c r="B21" s="13"/>
      <c r="C21" s="9"/>
      <c r="D21" s="9"/>
      <c r="E21" s="25"/>
      <c r="F21" s="9"/>
      <c r="G21" s="9"/>
      <c r="H21" s="9"/>
      <c r="I21" s="40"/>
      <c r="J21" s="41"/>
    </row>
    <row r="22" spans="1:16" ht="23.1" customHeight="1">
      <c r="A22" s="141" t="s">
        <v>17</v>
      </c>
      <c r="B22" s="42" t="s">
        <v>4</v>
      </c>
      <c r="C22" s="45" t="str">
        <f>[3]Ит.пр!C6</f>
        <v>ГАМЗАЕВ Мухтар Сахратулаевич</v>
      </c>
      <c r="D22" s="45" t="str">
        <f>[3]Ит.пр!D6</f>
        <v>24.09.1992, МСМК</v>
      </c>
      <c r="E22" s="45" t="str">
        <f>[3]Ит.пр!E6</f>
        <v>ПФО</v>
      </c>
      <c r="F22" s="45" t="str">
        <f>[3]Ит.пр!F6</f>
        <v>МВД по Республике Татарстан</v>
      </c>
      <c r="G22" s="85">
        <f>[3]Ит.пр!G6</f>
        <v>0</v>
      </c>
      <c r="H22" s="46" t="str">
        <f>[3]Ит.пр!H6</f>
        <v>ДЕМЕНЕВ С.В.</v>
      </c>
      <c r="I22" s="40"/>
      <c r="J22" s="41"/>
    </row>
    <row r="23" spans="1:16" ht="23.1" customHeight="1">
      <c r="A23" s="142"/>
      <c r="B23" s="92" t="s">
        <v>5</v>
      </c>
      <c r="C23" s="44" t="str">
        <f>[3]Ит.пр!C7</f>
        <v>КОНЗОШЕВ Рустам Александрович</v>
      </c>
      <c r="D23" s="44" t="str">
        <f>[3]Ит.пр!D7</f>
        <v>22.08.1990, МСМК</v>
      </c>
      <c r="E23" s="44" t="str">
        <f>[3]Ит.пр!E7</f>
        <v>С-Пб</v>
      </c>
      <c r="F23" s="44" t="str">
        <f>[3]Ит.пр!F7</f>
        <v>ГУ МВД по г.С-Пб и ЛО</v>
      </c>
      <c r="G23" s="86" t="str">
        <f>[3]Ит.пр!G7</f>
        <v>0</v>
      </c>
      <c r="H23" s="47" t="str">
        <f>[3]Ит.пр!H7</f>
        <v>Левковский С.И.</v>
      </c>
      <c r="I23" s="14"/>
      <c r="J23" s="41"/>
    </row>
    <row r="24" spans="1:16" ht="23.1" customHeight="1">
      <c r="A24" s="142"/>
      <c r="B24" s="92" t="s">
        <v>6</v>
      </c>
      <c r="C24" s="44" t="str">
        <f>[3]Ит.пр!C8</f>
        <v>ЮСУПОВ Адам Рашитович</v>
      </c>
      <c r="D24" s="44" t="str">
        <f>[3]Ит.пр!D8</f>
        <v>15.09.1993, КМС</v>
      </c>
      <c r="E24" s="44" t="str">
        <f>[3]Ит.пр!E8</f>
        <v>ПФО</v>
      </c>
      <c r="F24" s="44" t="str">
        <f>[3]Ит.пр!F8</f>
        <v>ГУ МВД России по Саратовской области</v>
      </c>
      <c r="G24" s="86" t="str">
        <f>[3]Ит.пр!G8</f>
        <v>0</v>
      </c>
      <c r="H24" s="47" t="str">
        <f>[3]Ит.пр!H8</f>
        <v>Аристов А.Е.</v>
      </c>
      <c r="I24" s="14"/>
      <c r="J24" s="41"/>
    </row>
    <row r="25" spans="1:16" ht="23.1" customHeight="1">
      <c r="A25" s="142"/>
      <c r="B25" s="92" t="s">
        <v>6</v>
      </c>
      <c r="C25" s="44" t="str">
        <f>[3]Ит.пр!C9</f>
        <v>ХЕРТЕК Ай-Херел Шолбанович</v>
      </c>
      <c r="D25" s="44" t="str">
        <f>[3]Ит.пр!D9</f>
        <v>04.08.1999, МС</v>
      </c>
      <c r="E25" s="44" t="str">
        <f>[3]Ит.пр!E9</f>
        <v>ЦФО</v>
      </c>
      <c r="F25" s="44" t="str">
        <f>[3]Ит.пр!F9</f>
        <v>ГУ МВД России по Московской обл.</v>
      </c>
      <c r="G25" s="86">
        <f>[3]Ит.пр!G9</f>
        <v>0</v>
      </c>
      <c r="H25" s="47" t="str">
        <f>[3]Ит.пр!H9</f>
        <v>ТЕРЕХОВ М.П.</v>
      </c>
      <c r="I25" s="40"/>
    </row>
    <row r="26" spans="1:16" ht="23.1" customHeight="1">
      <c r="A26" s="142"/>
      <c r="B26" s="92" t="s">
        <v>11</v>
      </c>
      <c r="C26" s="44" t="str">
        <f>[3]Ит.пр!C10</f>
        <v>САНАА Мерген Михайлович</v>
      </c>
      <c r="D26" s="44" t="str">
        <f>[3]Ит.пр!D10</f>
        <v>25.09.1982, КМС</v>
      </c>
      <c r="E26" s="44" t="str">
        <f>[3]Ит.пр!E10</f>
        <v>СФО</v>
      </c>
      <c r="F26" s="44" t="str">
        <f>[3]Ит.пр!F10</f>
        <v>МВД по Республике Тыва</v>
      </c>
      <c r="G26" s="86">
        <f>[3]Ит.пр!G10</f>
        <v>0</v>
      </c>
      <c r="H26" s="47" t="str">
        <f>[3]Ит.пр!H10</f>
        <v>Кыргыс А.В.</v>
      </c>
      <c r="I26" s="40"/>
      <c r="L26" s="17"/>
      <c r="M26" s="18"/>
      <c r="N26" s="17"/>
      <c r="O26" s="19"/>
      <c r="P26" s="43"/>
    </row>
    <row r="27" spans="1:16" ht="23.1" customHeight="1" thickBot="1">
      <c r="A27" s="143"/>
      <c r="B27" s="96" t="s">
        <v>11</v>
      </c>
      <c r="C27" s="48" t="str">
        <f>[3]Ит.пр!C11</f>
        <v>ДОНЦОВ Александр Александрович</v>
      </c>
      <c r="D27" s="48" t="str">
        <f>[3]Ит.пр!D11</f>
        <v>05.04.1994, МС</v>
      </c>
      <c r="E27" s="48" t="str">
        <f>[3]Ит.пр!E11</f>
        <v>ЦФО</v>
      </c>
      <c r="F27" s="48" t="str">
        <f>[3]Ит.пр!F11</f>
        <v>УМВД России по Владимирской обл.</v>
      </c>
      <c r="G27" s="87">
        <f>[3]Ит.пр!G11</f>
        <v>0</v>
      </c>
      <c r="H27" s="49" t="str">
        <f>[3]Ит.пр!H11</f>
        <v>ГУНДАРЕВ И.В.</v>
      </c>
      <c r="I27" s="11"/>
    </row>
    <row r="28" spans="1:16" ht="23.1" customHeight="1" thickBot="1">
      <c r="A28" s="30"/>
      <c r="B28" s="12"/>
      <c r="C28" s="15"/>
      <c r="D28" s="16"/>
      <c r="E28" s="16"/>
      <c r="F28" s="17"/>
      <c r="G28" s="9"/>
      <c r="H28" s="20"/>
      <c r="I28" s="40"/>
      <c r="J28" s="41"/>
    </row>
    <row r="29" spans="1:16" ht="23.1" customHeight="1">
      <c r="A29" s="144" t="s">
        <v>18</v>
      </c>
      <c r="B29" s="42" t="s">
        <v>4</v>
      </c>
      <c r="C29" s="45" t="str">
        <f>[4]ит.пр!C6</f>
        <v>НЕВЗОРОВ Алексей Александрович</v>
      </c>
      <c r="D29" s="45" t="str">
        <f>[4]ит.пр!D6</f>
        <v>29.08.1988, МС</v>
      </c>
      <c r="E29" s="45" t="str">
        <f>[4]ит.пр!E6</f>
        <v>ЦФО</v>
      </c>
      <c r="F29" s="45" t="str">
        <f>[4]ит.пр!F6</f>
        <v>ГУ МВД России по Московской обл.</v>
      </c>
      <c r="G29" s="85">
        <f>[4]ит.пр!G6</f>
        <v>0</v>
      </c>
      <c r="H29" s="46" t="str">
        <f>[4]ит.пр!H6</f>
        <v>ТЕРЕХОВ М.П.</v>
      </c>
      <c r="I29" s="40"/>
      <c r="J29" s="41"/>
    </row>
    <row r="30" spans="1:16" ht="23.1" customHeight="1">
      <c r="A30" s="145"/>
      <c r="B30" s="92" t="s">
        <v>5</v>
      </c>
      <c r="C30" s="44" t="str">
        <f>[4]ит.пр!C7</f>
        <v>УЛАНБЕКОВ Тагир Раджабович</v>
      </c>
      <c r="D30" s="44" t="str">
        <f>[4]ит.пр!D7</f>
        <v>07.08.1991, КМС</v>
      </c>
      <c r="E30" s="44" t="str">
        <f>[4]ит.пр!E7</f>
        <v>ЮФО</v>
      </c>
      <c r="F30" s="44" t="str">
        <f>[4]ит.пр!F7</f>
        <v>ГУ МВД России по Краснодарскому краю</v>
      </c>
      <c r="G30" s="86">
        <f>[4]ит.пр!G7</f>
        <v>0</v>
      </c>
      <c r="H30" s="47" t="str">
        <f>[4]ит.пр!H7</f>
        <v>МАТЮШЕНКО Е.А.</v>
      </c>
      <c r="I30" s="14"/>
      <c r="J30" s="41"/>
    </row>
    <row r="31" spans="1:16" ht="23.1" customHeight="1">
      <c r="A31" s="145"/>
      <c r="B31" s="92" t="s">
        <v>6</v>
      </c>
      <c r="C31" s="44" t="str">
        <f>[4]ит.пр!C8</f>
        <v>РОЖКОВ Максим Юрьевич</v>
      </c>
      <c r="D31" s="44" t="str">
        <f>[4]ит.пр!D8</f>
        <v>23.09.1987, МС</v>
      </c>
      <c r="E31" s="44" t="str">
        <f>[4]ит.пр!E8</f>
        <v>МОС</v>
      </c>
      <c r="F31" s="44" t="str">
        <f>[4]ит.пр!F8</f>
        <v>ГУ МВД России по Нижегородской обл.</v>
      </c>
      <c r="G31" s="86">
        <f>[4]ит.пр!G8</f>
        <v>0</v>
      </c>
      <c r="H31" s="47" t="str">
        <f>[4]ит.пр!H8</f>
        <v>Ивченко Д.А.</v>
      </c>
      <c r="I31" s="14"/>
      <c r="J31" s="41"/>
    </row>
    <row r="32" spans="1:16" ht="23.1" customHeight="1">
      <c r="A32" s="145"/>
      <c r="B32" s="92" t="s">
        <v>6</v>
      </c>
      <c r="C32" s="44" t="str">
        <f>[4]ит.пр!C9</f>
        <v>АБДУЛАЕВ Гаджи Сайпулаевич</v>
      </c>
      <c r="D32" s="44" t="str">
        <f>[4]ит.пр!D9</f>
        <v>13.02.1991, КМС</v>
      </c>
      <c r="E32" s="44" t="str">
        <f>[4]ит.пр!E9</f>
        <v>СКФО</v>
      </c>
      <c r="F32" s="44" t="str">
        <f>[4]ит.пр!F9</f>
        <v>МВД по Республике Дагестан</v>
      </c>
      <c r="G32" s="86">
        <f>[4]ит.пр!G9</f>
        <v>0</v>
      </c>
      <c r="H32" s="47" t="str">
        <f>[4]ит.пр!H9</f>
        <v>Муртазалиев А.А.</v>
      </c>
      <c r="I32" s="40"/>
    </row>
    <row r="33" spans="1:10" ht="23.1" customHeight="1">
      <c r="A33" s="145"/>
      <c r="B33" s="92" t="s">
        <v>11</v>
      </c>
      <c r="C33" s="44" t="str">
        <f>[4]ит.пр!C10</f>
        <v>РЕПЕТЮК Павел Олегович</v>
      </c>
      <c r="D33" s="44" t="str">
        <f>[4]ит.пр!D10</f>
        <v>17.09.1991, МС</v>
      </c>
      <c r="E33" s="44" t="str">
        <f>[4]ит.пр!E10</f>
        <v>ЦФО</v>
      </c>
      <c r="F33" s="44" t="str">
        <f>[4]ит.пр!F10</f>
        <v>УМВД России по Владимирской обл.</v>
      </c>
      <c r="G33" s="86">
        <f>[4]ит.пр!G10</f>
        <v>0</v>
      </c>
      <c r="H33" s="47" t="str">
        <f>[4]ит.пр!H10</f>
        <v>ГУНДАРЕВ И.В.</v>
      </c>
      <c r="I33" s="40"/>
    </row>
    <row r="34" spans="1:10" ht="23.1" customHeight="1" thickBot="1">
      <c r="A34" s="146"/>
      <c r="B34" s="96" t="s">
        <v>11</v>
      </c>
      <c r="C34" s="48" t="str">
        <f>[4]ит.пр!C11</f>
        <v>ТАЛДИЕВ Рустам Амирханович</v>
      </c>
      <c r="D34" s="48" t="str">
        <f>[4]ит.пр!D11</f>
        <v>01.01.1993, ЗМС</v>
      </c>
      <c r="E34" s="48" t="str">
        <f>[4]ит.пр!E11</f>
        <v>С-Пб</v>
      </c>
      <c r="F34" s="48" t="str">
        <f>[4]ит.пр!F11</f>
        <v>ГУ МВД по г.С-Пб и ЛО</v>
      </c>
      <c r="G34" s="87" t="str">
        <f>[4]ит.пр!G11</f>
        <v>0</v>
      </c>
      <c r="H34" s="49" t="str">
        <f>[4]ит.пр!H11</f>
        <v>Левковский С.И.</v>
      </c>
      <c r="I34" s="14"/>
    </row>
    <row r="35" spans="1:10" ht="23.1" customHeight="1" thickBot="1">
      <c r="A35" s="30"/>
      <c r="B35" s="12"/>
      <c r="C35" s="15"/>
      <c r="D35" s="16"/>
      <c r="E35" s="16"/>
      <c r="F35" s="17"/>
      <c r="G35" s="97"/>
      <c r="H35" s="20"/>
      <c r="I35" s="40"/>
      <c r="J35" s="41"/>
    </row>
    <row r="36" spans="1:10" ht="23.1" customHeight="1">
      <c r="A36" s="141" t="s">
        <v>13</v>
      </c>
      <c r="B36" s="42" t="s">
        <v>4</v>
      </c>
      <c r="C36" s="45" t="str">
        <f>[5]ит.пр!C6</f>
        <v>ХАБИБУЛАЕВ Шейх-Мансур Ибрагимович</v>
      </c>
      <c r="D36" s="45" t="str">
        <f>[5]ит.пр!D6</f>
        <v>27.04.1994, МСМК</v>
      </c>
      <c r="E36" s="45" t="str">
        <f>[5]ит.пр!E6</f>
        <v>С-Пб</v>
      </c>
      <c r="F36" s="45" t="str">
        <f>[5]ит.пр!F6</f>
        <v>ГУ МВД по г.С-Пб и ЛО</v>
      </c>
      <c r="G36" s="85" t="str">
        <f>[5]ит.пр!G6</f>
        <v>0</v>
      </c>
      <c r="H36" s="46" t="str">
        <f>[5]ит.пр!H6</f>
        <v>Левковский С.И.</v>
      </c>
      <c r="I36" s="40"/>
      <c r="J36" s="41"/>
    </row>
    <row r="37" spans="1:10" ht="23.1" customHeight="1">
      <c r="A37" s="142"/>
      <c r="B37" s="92" t="s">
        <v>5</v>
      </c>
      <c r="C37" s="44" t="str">
        <f>[5]ит.пр!C7</f>
        <v>ТАЛДИЕВ Адам Амирханович</v>
      </c>
      <c r="D37" s="44" t="str">
        <f>[5]ит.пр!D7</f>
        <v>01.12.1990, МСМК</v>
      </c>
      <c r="E37" s="44" t="str">
        <f>[5]ит.пр!E7</f>
        <v>С-Пб</v>
      </c>
      <c r="F37" s="44" t="str">
        <f>[5]ит.пр!F7</f>
        <v>ГУ МВД по г.С-Пб и ЛО</v>
      </c>
      <c r="G37" s="86" t="str">
        <f>[5]ит.пр!G7</f>
        <v>0</v>
      </c>
      <c r="H37" s="47" t="str">
        <f>[5]ит.пр!H7</f>
        <v>Левковский С.И.</v>
      </c>
      <c r="I37" s="14"/>
      <c r="J37" s="41"/>
    </row>
    <row r="38" spans="1:10" ht="23.1" customHeight="1">
      <c r="A38" s="142"/>
      <c r="B38" s="92" t="s">
        <v>6</v>
      </c>
      <c r="C38" s="44" t="str">
        <f>[5]ит.пр!C8</f>
        <v>АЛИБЕКОВ Джаддал Джамбекович</v>
      </c>
      <c r="D38" s="44" t="str">
        <f>[5]ит.пр!D8</f>
        <v>11.08.1996, КМС</v>
      </c>
      <c r="E38" s="44" t="str">
        <f>[5]ит.пр!E8</f>
        <v>СКФО</v>
      </c>
      <c r="F38" s="44" t="str">
        <f>[5]ит.пр!F8</f>
        <v>МВД по Чеченской Республике</v>
      </c>
      <c r="G38" s="86" t="str">
        <f>[5]ит.пр!G8</f>
        <v>0</v>
      </c>
      <c r="H38" s="47" t="str">
        <f>[5]ит.пр!H8</f>
        <v>Семененко В.Ф.</v>
      </c>
      <c r="I38" s="14"/>
      <c r="J38" s="41"/>
    </row>
    <row r="39" spans="1:10" ht="23.1" customHeight="1">
      <c r="A39" s="142"/>
      <c r="B39" s="92" t="s">
        <v>6</v>
      </c>
      <c r="C39" s="44" t="str">
        <f>[5]ит.пр!C9</f>
        <v>ОНДАР Ренат Витальевич</v>
      </c>
      <c r="D39" s="44" t="str">
        <f>[5]ит.пр!D9</f>
        <v>07.02.1995, КМС</v>
      </c>
      <c r="E39" s="44" t="str">
        <f>[5]ит.пр!E9</f>
        <v>СФО</v>
      </c>
      <c r="F39" s="44" t="str">
        <f>[5]ит.пр!F9</f>
        <v>МВД по Республике Тыва</v>
      </c>
      <c r="G39" s="86">
        <f>[5]ит.пр!G9</f>
        <v>0</v>
      </c>
      <c r="H39" s="47" t="str">
        <f>[5]ит.пр!H9</f>
        <v>Кыргыс А.В.</v>
      </c>
      <c r="I39" s="39" t="s">
        <v>14</v>
      </c>
    </row>
    <row r="40" spans="1:10" ht="23.1" customHeight="1">
      <c r="A40" s="142"/>
      <c r="B40" s="92" t="s">
        <v>11</v>
      </c>
      <c r="C40" s="44" t="str">
        <f>[5]ит.пр!C10</f>
        <v>МУРАДОВ Рашад Махир - оглы</v>
      </c>
      <c r="D40" s="44" t="str">
        <f>[5]ит.пр!D10</f>
        <v>29.10.1989, МСМК</v>
      </c>
      <c r="E40" s="44" t="str">
        <f>[5]ит.пр!E10</f>
        <v>ПФО</v>
      </c>
      <c r="F40" s="44" t="str">
        <f>[5]ит.пр!F10</f>
        <v>МВД по Республике Башкортостан</v>
      </c>
      <c r="G40" s="86">
        <f>[5]ит.пр!G10</f>
        <v>0</v>
      </c>
      <c r="H40" s="47" t="str">
        <f>[5]ит.пр!H10</f>
        <v>ВАЛИУЛЛИН Р.Э.</v>
      </c>
      <c r="I40" s="40"/>
    </row>
    <row r="41" spans="1:10" ht="23.1" customHeight="1" thickBot="1">
      <c r="A41" s="143"/>
      <c r="B41" s="96" t="s">
        <v>11</v>
      </c>
      <c r="C41" s="48" t="str">
        <f>[5]ит.пр!C11</f>
        <v>БУЛЫКИН Ренат Ильдарович</v>
      </c>
      <c r="D41" s="48" t="str">
        <f>[5]ит.пр!D11</f>
        <v>11.02.1990, МС</v>
      </c>
      <c r="E41" s="48" t="str">
        <f>[5]ит.пр!E11</f>
        <v>ЦФО</v>
      </c>
      <c r="F41" s="48" t="str">
        <f>[5]ит.пр!F11</f>
        <v>УМВД России по Владимирской обл.</v>
      </c>
      <c r="G41" s="87" t="str">
        <f>[5]ит.пр!G11</f>
        <v>0</v>
      </c>
      <c r="H41" s="49" t="str">
        <f>[5]ит.пр!H11</f>
        <v>Гундарев И.В.</v>
      </c>
      <c r="I41" s="14"/>
    </row>
    <row r="42" spans="1:10" ht="23.1" customHeight="1" thickBot="1">
      <c r="B42" s="51"/>
      <c r="C42" s="52"/>
      <c r="D42" s="52"/>
      <c r="E42" s="53"/>
      <c r="F42" s="52"/>
      <c r="G42" s="52"/>
      <c r="H42" s="54"/>
      <c r="I42" s="40"/>
      <c r="J42" s="41"/>
    </row>
    <row r="43" spans="1:10" ht="23.1" customHeight="1">
      <c r="A43" s="141" t="s">
        <v>19</v>
      </c>
      <c r="B43" s="42" t="s">
        <v>4</v>
      </c>
      <c r="C43" s="45" t="str">
        <f>[6]ит.пр!C6</f>
        <v>ХАТХОХУ Байзет Зурбиевич</v>
      </c>
      <c r="D43" s="45" t="str">
        <f>[6]ит.пр!D6</f>
        <v>19.01.1991, МС</v>
      </c>
      <c r="E43" s="45" t="str">
        <f>[6]ит.пр!E6</f>
        <v>ЮФО</v>
      </c>
      <c r="F43" s="45" t="str">
        <f>[6]ит.пр!F6</f>
        <v>ГУ МВД России по Краснодарскому краю</v>
      </c>
      <c r="G43" s="85">
        <f>[6]ит.пр!G6</f>
        <v>0</v>
      </c>
      <c r="H43" s="46" t="str">
        <f>[6]ит.пр!H6</f>
        <v>МАТЮШЕНКО Е.А.</v>
      </c>
      <c r="I43" s="40"/>
      <c r="J43" s="41"/>
    </row>
    <row r="44" spans="1:10" ht="23.1" customHeight="1">
      <c r="A44" s="142"/>
      <c r="B44" s="92" t="s">
        <v>5</v>
      </c>
      <c r="C44" s="44" t="str">
        <f>[6]ит.пр!C7</f>
        <v>ГОНЧАРОВ Николай Сергеевич</v>
      </c>
      <c r="D44" s="44" t="str">
        <f>[6]ит.пр!D7</f>
        <v>28.12.1993, МС</v>
      </c>
      <c r="E44" s="44" t="str">
        <f>[6]ит.пр!E7</f>
        <v>ЦФО</v>
      </c>
      <c r="F44" s="44" t="str">
        <f>[6]ит.пр!F7</f>
        <v>УМВД России по Владимирской обл.</v>
      </c>
      <c r="G44" s="86">
        <f>[6]ит.пр!G7</f>
        <v>0</v>
      </c>
      <c r="H44" s="47" t="str">
        <f>[6]ит.пр!H7</f>
        <v>ГУНДАРЕВ И.В.</v>
      </c>
      <c r="I44" s="14"/>
      <c r="J44" s="41"/>
    </row>
    <row r="45" spans="1:10" ht="23.1" customHeight="1">
      <c r="A45" s="142"/>
      <c r="B45" s="92" t="s">
        <v>6</v>
      </c>
      <c r="C45" s="44" t="str">
        <f>[6]ит.пр!C8</f>
        <v>ВОЕВОДИН Данил Юрьевич</v>
      </c>
      <c r="D45" s="44" t="str">
        <f>[6]ит.пр!D8</f>
        <v>14.06.1988, МС</v>
      </c>
      <c r="E45" s="44" t="str">
        <f>[6]ит.пр!E8</f>
        <v>ЦФО</v>
      </c>
      <c r="F45" s="44" t="str">
        <f>[6]ит.пр!F8</f>
        <v>ГУ МВД России по Московской обл.</v>
      </c>
      <c r="G45" s="86">
        <f>[6]ит.пр!G8</f>
        <v>0</v>
      </c>
      <c r="H45" s="47" t="str">
        <f>[6]ит.пр!H8</f>
        <v>ТЕРЕХОВ М.П.</v>
      </c>
      <c r="I45" s="14"/>
      <c r="J45" s="41"/>
    </row>
    <row r="46" spans="1:10" ht="23.1" customHeight="1">
      <c r="A46" s="142"/>
      <c r="B46" s="92" t="s">
        <v>6</v>
      </c>
      <c r="C46" s="44" t="str">
        <f>[6]ит.пр!C9</f>
        <v>КУИЗ Бислан Кимович</v>
      </c>
      <c r="D46" s="44" t="str">
        <f>[6]ит.пр!D9</f>
        <v>03.11.1997, МС</v>
      </c>
      <c r="E46" s="44" t="str">
        <f>[6]ит.пр!E9</f>
        <v>ЮФО</v>
      </c>
      <c r="F46" s="44" t="str">
        <f>[6]ит.пр!F9</f>
        <v>ГУ МВД России по Ростовской обл.</v>
      </c>
      <c r="G46" s="86">
        <f>[6]ит.пр!G9</f>
        <v>0</v>
      </c>
      <c r="H46" s="47" t="str">
        <f>[6]ит.пр!H9</f>
        <v>КОСТИН А.П.</v>
      </c>
      <c r="I46" s="40"/>
    </row>
    <row r="47" spans="1:10" ht="23.1" customHeight="1">
      <c r="A47" s="142"/>
      <c r="B47" s="92" t="s">
        <v>11</v>
      </c>
      <c r="C47" s="44" t="str">
        <f>[6]ит.пр!C10</f>
        <v>АЗИЗОВ Заур Магомедович</v>
      </c>
      <c r="D47" s="44" t="str">
        <f>[6]ит.пр!D10</f>
        <v>20.06.1987, МСМК</v>
      </c>
      <c r="E47" s="44" t="str">
        <f>[6]ит.пр!E10</f>
        <v>ПФО</v>
      </c>
      <c r="F47" s="44" t="str">
        <f>[6]ит.пр!F10</f>
        <v>МВД по Республике Татарстан</v>
      </c>
      <c r="G47" s="86">
        <f>[6]ит.пр!G10</f>
        <v>0</v>
      </c>
      <c r="H47" s="47" t="str">
        <f>[6]ит.пр!H10</f>
        <v>ДЕМЕНЕВ С.В.</v>
      </c>
      <c r="I47" s="40"/>
    </row>
    <row r="48" spans="1:10" ht="23.1" customHeight="1" thickBot="1">
      <c r="A48" s="143"/>
      <c r="B48" s="96" t="s">
        <v>11</v>
      </c>
      <c r="C48" s="48" t="str">
        <f>[6]ит.пр!C11</f>
        <v>САРЫГЛАР Эчис Саитович</v>
      </c>
      <c r="D48" s="48" t="str">
        <f>[6]ит.пр!D11</f>
        <v>09.05.1988, КМС</v>
      </c>
      <c r="E48" s="48" t="str">
        <f>[6]ит.пр!E11</f>
        <v>СФО</v>
      </c>
      <c r="F48" s="48" t="str">
        <f>[6]ит.пр!F11</f>
        <v>МВД по Республике Тыва</v>
      </c>
      <c r="G48" s="87">
        <f>[6]ит.пр!G11</f>
        <v>0</v>
      </c>
      <c r="H48" s="49" t="str">
        <f>[6]ит.пр!H11</f>
        <v>Кыргыс А.В.</v>
      </c>
      <c r="I48" s="11"/>
    </row>
    <row r="49" spans="1:10" ht="13.5" customHeight="1" thickBot="1">
      <c r="B49" s="13"/>
      <c r="C49" s="9"/>
      <c r="D49" s="9"/>
      <c r="E49" s="25"/>
      <c r="F49" s="9"/>
      <c r="G49" s="88"/>
      <c r="H49" s="22"/>
      <c r="I49" s="40"/>
      <c r="J49" s="41"/>
    </row>
    <row r="50" spans="1:10" ht="23.1" customHeight="1">
      <c r="A50" s="144" t="s">
        <v>20</v>
      </c>
      <c r="B50" s="42" t="s">
        <v>4</v>
      </c>
      <c r="C50" s="45" t="str">
        <f>[7]ит.пр!C6</f>
        <v>ИВАНОВ Алексей Романовчи</v>
      </c>
      <c r="D50" s="45" t="str">
        <f>[7]ит.пр!D6</f>
        <v>24.06.1987, МС</v>
      </c>
      <c r="E50" s="45" t="str">
        <f>[7]ит.пр!E6</f>
        <v>ПФО</v>
      </c>
      <c r="F50" s="45" t="str">
        <f>[7]ит.пр!F6</f>
        <v>МВД по Республике Татарстан</v>
      </c>
      <c r="G50" s="85">
        <f>[7]ит.пр!G6</f>
        <v>0</v>
      </c>
      <c r="H50" s="46" t="str">
        <f>[7]ит.пр!H6</f>
        <v>ДЕМЕНЕВ С.В.</v>
      </c>
      <c r="I50" s="40"/>
      <c r="J50" s="41"/>
    </row>
    <row r="51" spans="1:10" ht="23.1" customHeight="1">
      <c r="A51" s="145"/>
      <c r="B51" s="92" t="s">
        <v>5</v>
      </c>
      <c r="C51" s="44" t="str">
        <f>[7]ит.пр!C7</f>
        <v>ЛОЖКИН Иван Сергеевич</v>
      </c>
      <c r="D51" s="44" t="str">
        <f>[7]ит.пр!D7</f>
        <v>29.08.1992, МСМК</v>
      </c>
      <c r="E51" s="44" t="str">
        <f>[7]ит.пр!E7</f>
        <v>ЦФО</v>
      </c>
      <c r="F51" s="44" t="str">
        <f>[7]ит.пр!F7</f>
        <v>УМВД России по Рязанской обл.</v>
      </c>
      <c r="G51" s="86">
        <f>[7]ит.пр!G7</f>
        <v>0</v>
      </c>
      <c r="H51" s="47" t="str">
        <f>[7]ит.пр!H7</f>
        <v>ШИЦКОВ К.С.</v>
      </c>
      <c r="I51" s="14"/>
      <c r="J51" s="41"/>
    </row>
    <row r="52" spans="1:10" ht="23.1" customHeight="1">
      <c r="A52" s="145"/>
      <c r="B52" s="92" t="s">
        <v>6</v>
      </c>
      <c r="C52" s="44" t="str">
        <f>[7]ит.пр!C8</f>
        <v>МАГОМЕДКЕРИМОВ Магомед Малачевич</v>
      </c>
      <c r="D52" s="44" t="str">
        <f>[7]ит.пр!D8</f>
        <v>01.10.1990, МС</v>
      </c>
      <c r="E52" s="44" t="str">
        <f>[7]ит.пр!E8</f>
        <v>ЦФО</v>
      </c>
      <c r="F52" s="44" t="str">
        <f>[7]ит.пр!F8</f>
        <v>ГУ МВД России по Московской обл.</v>
      </c>
      <c r="G52" s="86">
        <f>[7]ит.пр!G8</f>
        <v>0</v>
      </c>
      <c r="H52" s="47" t="str">
        <f>[7]ит.пр!H8</f>
        <v>ТЕРЕХОВ М.П.</v>
      </c>
      <c r="I52" s="14"/>
      <c r="J52" s="41"/>
    </row>
    <row r="53" spans="1:10" ht="23.1" customHeight="1">
      <c r="A53" s="145"/>
      <c r="B53" s="92" t="s">
        <v>6</v>
      </c>
      <c r="C53" s="44" t="str">
        <f>[7]ит.пр!C9</f>
        <v>АБГАРЯН Ованес Арменович</v>
      </c>
      <c r="D53" s="44" t="str">
        <f>[7]ит.пр!D9</f>
        <v>19.10.1993, МС</v>
      </c>
      <c r="E53" s="44" t="str">
        <f>[7]ит.пр!E9</f>
        <v>ЦФО</v>
      </c>
      <c r="F53" s="44" t="str">
        <f>[7]ит.пр!F9</f>
        <v>УМВД России по Владимирской обл.</v>
      </c>
      <c r="G53" s="86">
        <f>[7]ит.пр!G9</f>
        <v>0</v>
      </c>
      <c r="H53" s="47" t="str">
        <f>[7]ит.пр!H9</f>
        <v>ГУНДАРЕВ И.В.</v>
      </c>
      <c r="I53" s="40"/>
    </row>
    <row r="54" spans="1:10" ht="23.1" customHeight="1">
      <c r="A54" s="145"/>
      <c r="B54" s="92" t="s">
        <v>11</v>
      </c>
      <c r="C54" s="44" t="str">
        <f>[7]ит.пр!C10</f>
        <v>ГАГАРИН Алексей Владимирович</v>
      </c>
      <c r="D54" s="44" t="str">
        <f>[7]ит.пр!D10</f>
        <v>01.11.1979, МСМК</v>
      </c>
      <c r="E54" s="44" t="str">
        <f>[7]ит.пр!E10</f>
        <v>ЦФО</v>
      </c>
      <c r="F54" s="44" t="str">
        <f>[7]ит.пр!F10</f>
        <v>УМВД России по Рязанской обл.</v>
      </c>
      <c r="G54" s="86">
        <f>[7]ит.пр!G10</f>
        <v>0</v>
      </c>
      <c r="H54" s="47" t="str">
        <f>[7]ит.пр!H10</f>
        <v>ШИЦКОВ К.С.</v>
      </c>
      <c r="I54" s="40"/>
    </row>
    <row r="55" spans="1:10" ht="23.1" customHeight="1" thickBot="1">
      <c r="A55" s="146"/>
      <c r="B55" s="96" t="s">
        <v>11</v>
      </c>
      <c r="C55" s="48" t="str">
        <f>[7]ит.пр!C11</f>
        <v>МУЦУЕВ Шамиль Магомедович</v>
      </c>
      <c r="D55" s="48" t="str">
        <f>[7]ит.пр!D11</f>
        <v>29.11.1995, КМС</v>
      </c>
      <c r="E55" s="48" t="str">
        <f>[7]ит.пр!E11</f>
        <v>СКФО</v>
      </c>
      <c r="F55" s="48" t="str">
        <f>[7]ит.пр!F11</f>
        <v>МВД по Чеченской Республике</v>
      </c>
      <c r="G55" s="87" t="str">
        <f>[7]ит.пр!G11</f>
        <v>0</v>
      </c>
      <c r="H55" s="49" t="str">
        <f>[7]ит.пр!H11</f>
        <v>Семененко В.Ф.</v>
      </c>
      <c r="I55" s="11"/>
    </row>
    <row r="56" spans="1:10" ht="11.55" customHeight="1" thickBot="1">
      <c r="B56" s="51"/>
      <c r="C56" s="52"/>
      <c r="D56" s="52"/>
      <c r="E56" s="53"/>
      <c r="F56" s="52"/>
      <c r="G56" s="98"/>
      <c r="H56" s="54"/>
      <c r="I56" s="40"/>
      <c r="J56" s="41"/>
    </row>
    <row r="57" spans="1:10" ht="23.1" customHeight="1">
      <c r="A57" s="144" t="s">
        <v>21</v>
      </c>
      <c r="B57" s="42" t="s">
        <v>4</v>
      </c>
      <c r="C57" s="45" t="str">
        <f>[8]ит.пр!C6</f>
        <v>ДЕРИГЛАЗОВ Виталий Васильевич</v>
      </c>
      <c r="D57" s="45" t="str">
        <f>[8]ит.пр!D6</f>
        <v>05.04.1984, КМС</v>
      </c>
      <c r="E57" s="45" t="str">
        <f>[8]ит.пр!E6</f>
        <v>МОС</v>
      </c>
      <c r="F57" s="45" t="str">
        <f>[8]ит.пр!F6</f>
        <v>ГУ МВД России по Московской обл.</v>
      </c>
      <c r="G57" s="85">
        <f>[8]ит.пр!G6</f>
        <v>0</v>
      </c>
      <c r="H57" s="46" t="str">
        <f>[8]ит.пр!H6</f>
        <v>ТЕРЕХОВ М.П.</v>
      </c>
      <c r="I57" s="40"/>
      <c r="J57" s="41"/>
    </row>
    <row r="58" spans="1:10" ht="23.1" customHeight="1">
      <c r="A58" s="145"/>
      <c r="B58" s="92" t="s">
        <v>5</v>
      </c>
      <c r="C58" s="44" t="str">
        <f>[8]ит.пр!C7</f>
        <v>САИДОВ Саид Магомедович</v>
      </c>
      <c r="D58" s="44" t="str">
        <f>[8]ит.пр!D7</f>
        <v>24.08.1994, МС</v>
      </c>
      <c r="E58" s="44" t="str">
        <f>[8]ит.пр!E7</f>
        <v>ЮФО</v>
      </c>
      <c r="F58" s="44" t="str">
        <f>[8]ит.пр!F7</f>
        <v>ГУ МВД России по Краснодарскому краю</v>
      </c>
      <c r="G58" s="86">
        <f>[8]ит.пр!G7</f>
        <v>0</v>
      </c>
      <c r="H58" s="47" t="str">
        <f>[8]ит.пр!H7</f>
        <v>МАТЮШЕНКО Е.А.</v>
      </c>
      <c r="I58" s="14"/>
      <c r="J58" s="41"/>
    </row>
    <row r="59" spans="1:10" ht="23.1" customHeight="1">
      <c r="A59" s="145"/>
      <c r="B59" s="92" t="s">
        <v>6</v>
      </c>
      <c r="C59" s="44" t="str">
        <f>[8]ит.пр!C8</f>
        <v>АЛИЕВ Султан Магомедбегович</v>
      </c>
      <c r="D59" s="44" t="str">
        <f>[8]ит.пр!D8</f>
        <v>17.09.1984, МСМК</v>
      </c>
      <c r="E59" s="44" t="str">
        <f>[8]ит.пр!E8</f>
        <v>С-Пб</v>
      </c>
      <c r="F59" s="44" t="str">
        <f>[8]ит.пр!F8</f>
        <v>ГУ МВД по г.С-Пб и ЛО</v>
      </c>
      <c r="G59" s="86" t="str">
        <f>[8]ит.пр!G8</f>
        <v>0</v>
      </c>
      <c r="H59" s="47" t="str">
        <f>[8]ит.пр!H8</f>
        <v>Левковский С.И.</v>
      </c>
      <c r="I59" s="14"/>
      <c r="J59" s="41"/>
    </row>
    <row r="60" spans="1:10" ht="23.1" customHeight="1">
      <c r="A60" s="145"/>
      <c r="B60" s="92" t="s">
        <v>6</v>
      </c>
      <c r="C60" s="44" t="str">
        <f>[8]ит.пр!C9</f>
        <v>ЗАЯЦ Михаил Владимирович</v>
      </c>
      <c r="D60" s="44" t="str">
        <f>[8]ит.пр!D9</f>
        <v>14.10.1981, МСМК</v>
      </c>
      <c r="E60" s="44" t="str">
        <f>[8]ит.пр!E9</f>
        <v>ЦФО</v>
      </c>
      <c r="F60" s="44" t="str">
        <f>[8]ит.пр!F9</f>
        <v>УМВД России по Орловской области</v>
      </c>
      <c r="G60" s="86" t="str">
        <f>[8]ит.пр!G9</f>
        <v>0</v>
      </c>
      <c r="H60" s="47" t="str">
        <f>[8]ит.пр!H9</f>
        <v>Самошин В.А.</v>
      </c>
      <c r="I60" s="40"/>
    </row>
    <row r="61" spans="1:10" ht="23.1" customHeight="1">
      <c r="A61" s="145"/>
      <c r="B61" s="92" t="s">
        <v>11</v>
      </c>
      <c r="C61" s="44" t="str">
        <f>[8]ит.пр!C10</f>
        <v>ЖАМАЛДИНОВ Адам Госенович</v>
      </c>
      <c r="D61" s="44" t="str">
        <f>[8]ит.пр!D10</f>
        <v>22.03.1991, КМС</v>
      </c>
      <c r="E61" s="44" t="str">
        <f>[8]ит.пр!E10</f>
        <v>СКФО</v>
      </c>
      <c r="F61" s="44" t="str">
        <f>[8]ит.пр!F10</f>
        <v>МВД по Республике Дагестан</v>
      </c>
      <c r="G61" s="86">
        <f>[8]ит.пр!G10</f>
        <v>0</v>
      </c>
      <c r="H61" s="47" t="str">
        <f>[8]ит.пр!H10</f>
        <v>Муртазалиев А.А.</v>
      </c>
      <c r="I61" s="40"/>
    </row>
    <row r="62" spans="1:10" ht="23.1" customHeight="1" thickBot="1">
      <c r="A62" s="146"/>
      <c r="B62" s="96" t="s">
        <v>11</v>
      </c>
      <c r="C62" s="48" t="str">
        <f>[8]ит.пр!C11</f>
        <v>МАГОМЕДОВ Магомед Хадисович</v>
      </c>
      <c r="D62" s="48" t="str">
        <f>[8]ит.пр!D11</f>
        <v>21.12.1991, МСМК</v>
      </c>
      <c r="E62" s="48" t="str">
        <f>[8]ит.пр!E11</f>
        <v>ПФО</v>
      </c>
      <c r="F62" s="48" t="str">
        <f>[8]ит.пр!F11</f>
        <v>МВД по Республике Татарстан</v>
      </c>
      <c r="G62" s="87">
        <f>[8]ит.пр!G11</f>
        <v>0</v>
      </c>
      <c r="H62" s="49" t="str">
        <f>[8]ит.пр!H11</f>
        <v>ДЕМЕНЕВ С.В.</v>
      </c>
      <c r="I62" s="11"/>
    </row>
    <row r="63" spans="1:10" ht="11.55" customHeight="1" thickBot="1">
      <c r="B63" s="13"/>
      <c r="C63" s="9"/>
      <c r="D63" s="9"/>
      <c r="E63" s="25"/>
      <c r="F63" s="9"/>
      <c r="G63" s="9"/>
      <c r="H63" s="22"/>
      <c r="I63" s="40"/>
      <c r="J63" s="41"/>
    </row>
    <row r="64" spans="1:10" ht="23.1" customHeight="1">
      <c r="A64" s="141" t="s">
        <v>22</v>
      </c>
      <c r="B64" s="42" t="s">
        <v>4</v>
      </c>
      <c r="C64" s="45" t="str">
        <f>[9]Ит.пр!C6</f>
        <v>НЕМКОВ Виктор Александрович</v>
      </c>
      <c r="D64" s="45" t="str">
        <f>[9]Ит.пр!D6</f>
        <v>26.01.1987, МСМК</v>
      </c>
      <c r="E64" s="45" t="str">
        <f>[9]Ит.пр!E6</f>
        <v>С-Пб</v>
      </c>
      <c r="F64" s="45" t="str">
        <f>[9]Ит.пр!F6</f>
        <v>ГУ МВД по г.С-Пб и ЛО</v>
      </c>
      <c r="G64" s="85" t="str">
        <f>[9]Ит.пр!G6</f>
        <v>0</v>
      </c>
      <c r="H64" s="46" t="str">
        <f>[9]Ит.пр!H6</f>
        <v>Левковский С.И.</v>
      </c>
      <c r="I64" s="40"/>
      <c r="J64" s="41"/>
    </row>
    <row r="65" spans="1:10" ht="23.1" customHeight="1">
      <c r="A65" s="142"/>
      <c r="B65" s="92" t="s">
        <v>5</v>
      </c>
      <c r="C65" s="44" t="str">
        <f>[9]Ит.пр!C7</f>
        <v>ГУЛУЕВ Абдул Магомед-Салахович</v>
      </c>
      <c r="D65" s="44" t="str">
        <f>[9]Ит.пр!D7</f>
        <v>11.12.1993, КМС</v>
      </c>
      <c r="E65" s="44" t="str">
        <f>[9]Ит.пр!E7</f>
        <v>СКФО</v>
      </c>
      <c r="F65" s="44" t="str">
        <f>[9]Ит.пр!F7</f>
        <v>МВД по Чеченской Республике</v>
      </c>
      <c r="G65" s="86" t="str">
        <f>[9]Ит.пр!G7</f>
        <v>0</v>
      </c>
      <c r="H65" s="47" t="str">
        <f>[9]Ит.пр!H7</f>
        <v>Семененко В.Ф.</v>
      </c>
      <c r="I65" s="14"/>
      <c r="J65" s="41"/>
    </row>
    <row r="66" spans="1:10" ht="23.1" customHeight="1">
      <c r="A66" s="142"/>
      <c r="B66" s="92" t="s">
        <v>6</v>
      </c>
      <c r="C66" s="44" t="str">
        <f>[9]Ит.пр!C8</f>
        <v>ГАМЗАТОВ Шамиль Раджабович</v>
      </c>
      <c r="D66" s="44" t="str">
        <f>[9]Ит.пр!D8</f>
        <v>09.08.1990, КМС</v>
      </c>
      <c r="E66" s="44" t="str">
        <f>[9]Ит.пр!E8</f>
        <v>ПФО</v>
      </c>
      <c r="F66" s="44" t="str">
        <f>[9]Ит.пр!F8</f>
        <v>МВД по Республике Башкортостан</v>
      </c>
      <c r="G66" s="86">
        <f>[9]Ит.пр!G8</f>
        <v>0</v>
      </c>
      <c r="H66" s="47" t="str">
        <f>[9]Ит.пр!H8</f>
        <v>ВАЛИУЛЛИН Р.Э.</v>
      </c>
      <c r="I66" s="14"/>
      <c r="J66" s="41"/>
    </row>
    <row r="67" spans="1:10" ht="23.1" customHeight="1">
      <c r="A67" s="142"/>
      <c r="B67" s="92" t="s">
        <v>6</v>
      </c>
      <c r="C67" s="44" t="str">
        <f>[9]Ит.пр!C9</f>
        <v>РАГОЗИН Михаил Сергеевич</v>
      </c>
      <c r="D67" s="44" t="str">
        <f>[9]Ит.пр!D9</f>
        <v>30.10.1991, КМС</v>
      </c>
      <c r="E67" s="44" t="str">
        <f>[9]Ит.пр!E9</f>
        <v>УрФО</v>
      </c>
      <c r="F67" s="44" t="str">
        <f>[9]Ит.пр!F9</f>
        <v>ГУ МВД России по Свердловской обл.</v>
      </c>
      <c r="G67" s="86">
        <f>[9]Ит.пр!G9</f>
        <v>0</v>
      </c>
      <c r="H67" s="47" t="str">
        <f>[9]Ит.пр!H9</f>
        <v>МИРОНОВ А.В.</v>
      </c>
      <c r="I67" s="40"/>
    </row>
    <row r="68" spans="1:10" ht="23.1" customHeight="1">
      <c r="A68" s="142"/>
      <c r="B68" s="92" t="s">
        <v>11</v>
      </c>
      <c r="C68" s="44" t="str">
        <f>[9]Ит.пр!C10</f>
        <v>ЕРОХИН Константин Вадимович</v>
      </c>
      <c r="D68" s="44" t="str">
        <f>[9]Ит.пр!D10</f>
        <v>31.01.1983, МС</v>
      </c>
      <c r="E68" s="44" t="str">
        <f>[9]Ит.пр!E10</f>
        <v>СЗФО</v>
      </c>
      <c r="F68" s="44" t="str">
        <f>[9]Ит.пр!F10</f>
        <v>УМВД России по Вологодской обл.</v>
      </c>
      <c r="G68" s="86">
        <f>[9]Ит.пр!G10</f>
        <v>0</v>
      </c>
      <c r="H68" s="47" t="str">
        <f>[9]Ит.пр!H10</f>
        <v>Штатнов М.Л.</v>
      </c>
      <c r="I68" s="40"/>
    </row>
    <row r="69" spans="1:10" ht="23.1" customHeight="1" thickBot="1">
      <c r="A69" s="143"/>
      <c r="B69" s="96" t="s">
        <v>12</v>
      </c>
      <c r="C69" s="48" t="str">
        <f>[9]Ит.пр!C11</f>
        <v>ТИМЕРБАЕВ Габдулла Раисович</v>
      </c>
      <c r="D69" s="48" t="str">
        <f>[9]Ит.пр!D11</f>
        <v>21.09.1981, КМС</v>
      </c>
      <c r="E69" s="48" t="str">
        <f>[9]Ит.пр!E11</f>
        <v>УФО</v>
      </c>
      <c r="F69" s="48" t="str">
        <f>[9]Ит.пр!F11</f>
        <v>УМВД России по ХМАО-Югре</v>
      </c>
      <c r="G69" s="87">
        <f>[9]Ит.пр!G11</f>
        <v>0</v>
      </c>
      <c r="H69" s="49" t="str">
        <f>[9]Ит.пр!H11</f>
        <v>Зитляужев А.Х.</v>
      </c>
      <c r="I69" s="11"/>
    </row>
    <row r="70" spans="1:10" ht="10.95" customHeight="1" thickBot="1">
      <c r="A70" s="1"/>
      <c r="B70" s="50"/>
      <c r="C70" s="10"/>
      <c r="D70" s="10"/>
      <c r="E70" s="26"/>
      <c r="F70" s="10"/>
      <c r="G70" s="99"/>
      <c r="H70" s="21"/>
      <c r="I70" s="40"/>
      <c r="J70" s="41"/>
    </row>
    <row r="71" spans="1:10" ht="23.1" customHeight="1">
      <c r="A71" s="144" t="s">
        <v>23</v>
      </c>
      <c r="B71" s="42" t="s">
        <v>4</v>
      </c>
      <c r="C71" s="56" t="str">
        <f>[10]Ит.пр!C6</f>
        <v>МОХНАТКИН Михаил Александрович</v>
      </c>
      <c r="D71" s="56" t="str">
        <f>[10]Ит.пр!D6</f>
        <v>16.01.1990, МСМК</v>
      </c>
      <c r="E71" s="56" t="str">
        <f>[10]Ит.пр!E6</f>
        <v>С-Пб</v>
      </c>
      <c r="F71" s="56" t="str">
        <f>[10]Ит.пр!F6</f>
        <v>ГУ МВД по г.С-Пб и ЛО</v>
      </c>
      <c r="G71" s="101" t="str">
        <f>[10]Ит.пр!G6</f>
        <v>0</v>
      </c>
      <c r="H71" s="57" t="str">
        <f>[10]Ит.пр!H6</f>
        <v>Левковский С.И.</v>
      </c>
      <c r="I71" s="40"/>
      <c r="J71" s="41"/>
    </row>
    <row r="72" spans="1:10" ht="23.1" customHeight="1">
      <c r="A72" s="145"/>
      <c r="B72" s="92" t="s">
        <v>5</v>
      </c>
      <c r="C72" s="55" t="str">
        <f>[10]Ит.пр!C7</f>
        <v>ГУГОВ Мурат Анзорович</v>
      </c>
      <c r="D72" s="55" t="str">
        <f>[10]Ит.пр!D7</f>
        <v>25.06.1990, МС</v>
      </c>
      <c r="E72" s="55" t="str">
        <f>[10]Ит.пр!E7</f>
        <v>ПФО</v>
      </c>
      <c r="F72" s="55" t="str">
        <f>[10]Ит.пр!F7</f>
        <v>МВД по Республике Башкортостан</v>
      </c>
      <c r="G72" s="100">
        <f>[10]Ит.пр!G7</f>
        <v>0</v>
      </c>
      <c r="H72" s="58" t="str">
        <f>[10]Ит.пр!H7</f>
        <v>ВАЛИУЛЛИН Р.Э.</v>
      </c>
      <c r="I72" s="14"/>
      <c r="J72" s="41"/>
    </row>
    <row r="73" spans="1:10" ht="23.1" customHeight="1">
      <c r="A73" s="145"/>
      <c r="B73" s="92" t="s">
        <v>6</v>
      </c>
      <c r="C73" s="55" t="str">
        <f>[10]Ит.пр!C8</f>
        <v>ПОЛЕХИН Денис Владимирович</v>
      </c>
      <c r="D73" s="55" t="str">
        <f>[10]Ит.пр!D8</f>
        <v>17.08.1990, МС</v>
      </c>
      <c r="E73" s="55" t="str">
        <f>[10]Ит.пр!E8</f>
        <v>МОС</v>
      </c>
      <c r="F73" s="55" t="str">
        <f>[10]Ит.пр!F8</f>
        <v>МВД по Республике Татарстан</v>
      </c>
      <c r="G73" s="100">
        <f>[10]Ит.пр!G8</f>
        <v>0</v>
      </c>
      <c r="H73" s="58" t="str">
        <f>[10]Ит.пр!H8</f>
        <v>АХРОМОВ В.А.</v>
      </c>
      <c r="I73" s="14"/>
      <c r="J73" s="41"/>
    </row>
    <row r="74" spans="1:10" ht="23.1" customHeight="1">
      <c r="A74" s="145"/>
      <c r="B74" s="92" t="s">
        <v>6</v>
      </c>
      <c r="C74" s="55" t="str">
        <f>[10]Ит.пр!C9</f>
        <v>ТВАУРИ Алан Гивиевич</v>
      </c>
      <c r="D74" s="55" t="str">
        <f>[10]Ит.пр!D9</f>
        <v>08.10.1991, КМС</v>
      </c>
      <c r="E74" s="55" t="str">
        <f>[10]Ит.пр!E9</f>
        <v>СКФО</v>
      </c>
      <c r="F74" s="55" t="str">
        <f>[10]Ит.пр!F9</f>
        <v>МВД по РСО-Алания</v>
      </c>
      <c r="G74" s="100">
        <f>[10]Ит.пр!G9</f>
        <v>0</v>
      </c>
      <c r="H74" s="58" t="str">
        <f>[10]Ит.пр!H9</f>
        <v>Газзааев В.О.</v>
      </c>
      <c r="I74" s="40"/>
    </row>
    <row r="75" spans="1:10" ht="23.1" customHeight="1">
      <c r="A75" s="145"/>
      <c r="B75" s="92" t="s">
        <v>11</v>
      </c>
      <c r="C75" s="55" t="str">
        <f>[10]Ит.пр!C10</f>
        <v>МУХИН Федор Александрович</v>
      </c>
      <c r="D75" s="55" t="str">
        <f>[10]Ит.пр!D10</f>
        <v>11.12.1983, МС</v>
      </c>
      <c r="E75" s="55" t="str">
        <f>[10]Ит.пр!E10</f>
        <v>ЦФО</v>
      </c>
      <c r="F75" s="55" t="str">
        <f>[10]Ит.пр!F10</f>
        <v>УМВД России по Ярославской обл.</v>
      </c>
      <c r="G75" s="100" t="str">
        <f>[10]Ит.пр!G10</f>
        <v>0</v>
      </c>
      <c r="H75" s="58" t="str">
        <f>[10]Ит.пр!H10</f>
        <v>ЗАВРАЖНЫЙ В.Б.</v>
      </c>
      <c r="I75" s="40"/>
    </row>
    <row r="76" spans="1:10" ht="23.1" customHeight="1" thickBot="1">
      <c r="A76" s="146"/>
      <c r="B76" s="96" t="s">
        <v>11</v>
      </c>
      <c r="C76" s="59" t="str">
        <f>[10]Ит.пр!C11</f>
        <v>ПОЛОСИН Роман Владимирович</v>
      </c>
      <c r="D76" s="59" t="str">
        <f>[10]Ит.пр!D11</f>
        <v>21.04.1986, КМС</v>
      </c>
      <c r="E76" s="59" t="str">
        <f>[10]Ит.пр!E11</f>
        <v>ЦФО</v>
      </c>
      <c r="F76" s="59" t="str">
        <f>[10]Ит.пр!F11</f>
        <v>УМВД России по Липецкой обл.</v>
      </c>
      <c r="G76" s="102">
        <f>[10]Ит.пр!G11</f>
        <v>0</v>
      </c>
      <c r="H76" s="60" t="str">
        <f>[10]Ит.пр!H11</f>
        <v>Моргачев К.В.</v>
      </c>
      <c r="I76" s="11"/>
    </row>
    <row r="77" spans="1:10" ht="10.95" customHeight="1">
      <c r="B77" s="12"/>
      <c r="C77" s="3"/>
      <c r="D77" s="4"/>
      <c r="E77" s="4"/>
      <c r="F77" s="5"/>
      <c r="G77" s="5"/>
      <c r="H77" s="3"/>
      <c r="I77" s="103">
        <v>0</v>
      </c>
      <c r="J77" s="91"/>
    </row>
    <row r="78" spans="1:10" ht="16.5" hidden="1" customHeight="1">
      <c r="A78" s="1"/>
      <c r="B78" s="2"/>
      <c r="C78" s="3"/>
      <c r="D78" s="4"/>
      <c r="E78" s="4"/>
      <c r="F78" s="5"/>
      <c r="G78" s="5"/>
      <c r="H78" s="3"/>
      <c r="I78" s="103">
        <v>0</v>
      </c>
      <c r="J78" s="91"/>
    </row>
    <row r="79" spans="1:10" ht="23.1" customHeight="1">
      <c r="A79" s="1"/>
      <c r="B79" s="24" t="str">
        <f>[1]реквизиты!$A$6</f>
        <v>Гл. судья, судья ВК</v>
      </c>
      <c r="C79" s="6"/>
      <c r="D79" s="6"/>
      <c r="E79" s="27"/>
      <c r="F79" s="24" t="str">
        <f>[1]реквизиты!$G$6</f>
        <v>И.Г.Циклаури</v>
      </c>
      <c r="G79" s="24"/>
      <c r="H79" s="6"/>
      <c r="I79" s="14"/>
      <c r="J79" s="41"/>
    </row>
    <row r="80" spans="1:10" ht="14.55" customHeight="1">
      <c r="A80" s="1"/>
      <c r="B80" s="24"/>
      <c r="C80" s="7"/>
      <c r="D80" s="7"/>
      <c r="E80" s="28"/>
      <c r="F80" s="23" t="str">
        <f>[1]реквизиты!$G$7</f>
        <v>/РСО- Алания /</v>
      </c>
      <c r="G80" s="23"/>
      <c r="H80" s="7"/>
      <c r="I80" s="14"/>
      <c r="J80" s="41"/>
    </row>
    <row r="81" spans="1:19" ht="23.1" customHeight="1">
      <c r="A81" s="1"/>
      <c r="B81" s="24" t="str">
        <f>[1]реквизиты!$A$8</f>
        <v>Гл. секретарь, судья ВК</v>
      </c>
      <c r="C81" s="7"/>
      <c r="D81" s="7"/>
      <c r="E81" s="28"/>
      <c r="F81" s="24" t="str">
        <f>[1]реквизиты!$G$8</f>
        <v>А.В.Поляков</v>
      </c>
      <c r="G81" s="24"/>
      <c r="H81" s="6"/>
      <c r="I81" s="40"/>
    </row>
    <row r="82" spans="1:19" ht="19.5" customHeight="1">
      <c r="C82" s="1"/>
      <c r="F82" t="str">
        <f>[1]реквизиты!$G$9</f>
        <v>/Рязань/</v>
      </c>
      <c r="H82" s="7"/>
      <c r="I82" s="40"/>
    </row>
    <row r="83" spans="1:19" ht="9" customHeight="1"/>
    <row r="84" spans="1:19" ht="29.25" customHeight="1">
      <c r="J84" s="1"/>
    </row>
    <row r="85" spans="1:19" ht="12" customHeight="1"/>
    <row r="86" spans="1:19" ht="21.75" customHeight="1"/>
    <row r="87" spans="1:19" ht="12" customHeight="1"/>
    <row r="88" spans="1:19" ht="12" customHeight="1"/>
    <row r="93" spans="1:19">
      <c r="S93" t="s">
        <v>10</v>
      </c>
    </row>
  </sheetData>
  <mergeCells count="31">
    <mergeCell ref="I18:I19"/>
    <mergeCell ref="A1:I1"/>
    <mergeCell ref="A2:I2"/>
    <mergeCell ref="A3:I3"/>
    <mergeCell ref="A4:I4"/>
    <mergeCell ref="H6:H7"/>
    <mergeCell ref="I6:I7"/>
    <mergeCell ref="I8:I9"/>
    <mergeCell ref="I12:I13"/>
    <mergeCell ref="I10:I11"/>
    <mergeCell ref="A22:A27"/>
    <mergeCell ref="A29:A34"/>
    <mergeCell ref="A15:A20"/>
    <mergeCell ref="B6:B7"/>
    <mergeCell ref="D6:D7"/>
    <mergeCell ref="C6:C7"/>
    <mergeCell ref="A8:A13"/>
    <mergeCell ref="A36:A41"/>
    <mergeCell ref="A71:A76"/>
    <mergeCell ref="A43:A48"/>
    <mergeCell ref="A50:A55"/>
    <mergeCell ref="A57:A62"/>
    <mergeCell ref="A64:A69"/>
    <mergeCell ref="J14:J15"/>
    <mergeCell ref="A5:I5"/>
    <mergeCell ref="G6:G7"/>
    <mergeCell ref="J8:J9"/>
    <mergeCell ref="J10:J11"/>
    <mergeCell ref="J12:J13"/>
    <mergeCell ref="F6:F7"/>
    <mergeCell ref="E6:E7"/>
  </mergeCells>
  <phoneticPr fontId="0" type="noConversion"/>
  <conditionalFormatting sqref="G21 G28 G35 G42 G49 G56 G63 G70">
    <cfRule type="cellIs" dxfId="3" priority="1" stopIfTrue="1" operator="equal">
      <formula>0</formula>
    </cfRule>
  </conditionalFormatting>
  <printOptions horizontalCentered="1"/>
  <pageMargins left="0" right="0" top="0.15748031496062992" bottom="0.11811023622047245" header="0.6692913385826772" footer="0.59055118110236227"/>
  <pageSetup paperSize="9" scale="48" pageOrder="overThenDown" orientation="portrait" copies="2" r:id="rId1"/>
  <headerFooter alignWithMargins="0"/>
  <rowBreaks count="1" manualBreakCount="1">
    <brk id="84" max="7" man="1"/>
  </rowBreaks>
  <colBreaks count="2" manualBreakCount="2">
    <brk id="13" max="1048575" man="1"/>
    <brk id="14" max="1048575" man="1"/>
  </colBreaks>
  <ignoredErrors>
    <ignoredError sqref="B8:B13" numberStoredAsText="1"/>
  </ignoredErrors>
  <drawing r:id="rId2"/>
</worksheet>
</file>

<file path=xl/worksheets/sheet2.xml><?xml version="1.0" encoding="utf-8"?>
<worksheet xmlns="http://schemas.openxmlformats.org/spreadsheetml/2006/main" xmlns:r="http://schemas.openxmlformats.org/officeDocument/2006/relationships">
  <dimension ref="A1:S93"/>
  <sheetViews>
    <sheetView zoomScaleNormal="100" workbookViewId="0">
      <selection activeCell="A3" sqref="A3:I3"/>
    </sheetView>
  </sheetViews>
  <sheetFormatPr defaultRowHeight="13.2"/>
  <cols>
    <col min="1" max="2" width="6.77734375" customWidth="1"/>
    <col min="3" max="3" width="21.77734375" customWidth="1"/>
    <col min="4" max="4" width="13.77734375" customWidth="1"/>
    <col min="5" max="5" width="8.21875" style="29" customWidth="1"/>
    <col min="6" max="6" width="17.77734375" customWidth="1"/>
    <col min="7" max="7" width="8" customWidth="1"/>
    <col min="8" max="8" width="20" customWidth="1"/>
    <col min="9" max="9" width="0.21875" customWidth="1"/>
  </cols>
  <sheetData>
    <row r="1" spans="1:10" ht="21" customHeight="1">
      <c r="A1" s="150" t="s">
        <v>7</v>
      </c>
      <c r="B1" s="150"/>
      <c r="C1" s="150"/>
      <c r="D1" s="150"/>
      <c r="E1" s="150"/>
      <c r="F1" s="150"/>
      <c r="G1" s="150"/>
      <c r="H1" s="150"/>
      <c r="I1" s="150"/>
    </row>
    <row r="2" spans="1:10" ht="29.25" customHeight="1">
      <c r="A2" s="136" t="str">
        <f>призеры!A2</f>
        <v>СПИСОК ПРИЗЕРОВ</v>
      </c>
      <c r="B2" s="136"/>
      <c r="C2" s="136"/>
      <c r="D2" s="136"/>
      <c r="E2" s="136"/>
      <c r="F2" s="136"/>
      <c r="G2" s="136"/>
      <c r="H2" s="136"/>
      <c r="I2" s="136"/>
    </row>
    <row r="3" spans="1:10" ht="40.5" customHeight="1">
      <c r="A3" s="151" t="str">
        <f>[1]реквизиты!$A$2</f>
        <v xml:space="preserve">Чемпионат Министерства внутренних дел Российской Федерации по боевому самбо </v>
      </c>
      <c r="B3" s="151"/>
      <c r="C3" s="151"/>
      <c r="D3" s="151"/>
      <c r="E3" s="151"/>
      <c r="F3" s="151"/>
      <c r="G3" s="151"/>
      <c r="H3" s="151"/>
      <c r="I3" s="151"/>
    </row>
    <row r="4" spans="1:10" ht="16.5" customHeight="1" thickBot="1">
      <c r="A4" s="136" t="str">
        <f>[1]реквизиты!$A$3</f>
        <v>21-27 января 2019г.                             г.Санкт-Петербург</v>
      </c>
      <c r="B4" s="136"/>
      <c r="C4" s="136"/>
      <c r="D4" s="136"/>
      <c r="E4" s="136"/>
      <c r="F4" s="136"/>
      <c r="G4" s="136"/>
      <c r="H4" s="136"/>
      <c r="I4" s="136"/>
    </row>
    <row r="5" spans="1:10" ht="3.75" hidden="1" customHeight="1" thickBot="1">
      <c r="A5" s="136"/>
      <c r="B5" s="136"/>
      <c r="C5" s="136"/>
      <c r="D5" s="136"/>
      <c r="E5" s="136"/>
      <c r="F5" s="136"/>
      <c r="G5" s="136"/>
      <c r="H5" s="136"/>
      <c r="I5" s="136"/>
    </row>
    <row r="6" spans="1:10" ht="11.1" customHeight="1">
      <c r="B6" s="147" t="s">
        <v>0</v>
      </c>
      <c r="C6" s="139" t="s">
        <v>1</v>
      </c>
      <c r="D6" s="139" t="s">
        <v>2</v>
      </c>
      <c r="E6" s="139" t="s">
        <v>15</v>
      </c>
      <c r="F6" s="139" t="s">
        <v>16</v>
      </c>
      <c r="G6" s="137"/>
      <c r="H6" s="152" t="s">
        <v>3</v>
      </c>
      <c r="I6" s="154"/>
    </row>
    <row r="7" spans="1:10" ht="13.5" customHeight="1" thickBot="1">
      <c r="B7" s="148"/>
      <c r="C7" s="140"/>
      <c r="D7" s="140"/>
      <c r="E7" s="140"/>
      <c r="F7" s="140"/>
      <c r="G7" s="138"/>
      <c r="H7" s="153"/>
      <c r="I7" s="154"/>
    </row>
    <row r="8" spans="1:10" ht="23.1" hidden="1" customHeight="1">
      <c r="A8" s="141" t="s">
        <v>8</v>
      </c>
      <c r="B8" s="80" t="s">
        <v>4</v>
      </c>
      <c r="C8" s="45" t="s">
        <v>49</v>
      </c>
      <c r="D8" s="45" t="s">
        <v>50</v>
      </c>
      <c r="E8" s="45" t="s">
        <v>51</v>
      </c>
      <c r="F8" s="45" t="s">
        <v>52</v>
      </c>
      <c r="G8" s="85">
        <v>0</v>
      </c>
      <c r="H8" s="46" t="s">
        <v>53</v>
      </c>
      <c r="I8" s="155"/>
      <c r="J8" s="135"/>
    </row>
    <row r="9" spans="1:10" ht="23.1" hidden="1" customHeight="1">
      <c r="A9" s="142"/>
      <c r="B9" s="81" t="s">
        <v>5</v>
      </c>
      <c r="C9" s="44" t="s">
        <v>54</v>
      </c>
      <c r="D9" s="44" t="s">
        <v>55</v>
      </c>
      <c r="E9" s="44" t="s">
        <v>51</v>
      </c>
      <c r="F9" s="44" t="s">
        <v>56</v>
      </c>
      <c r="G9" s="86">
        <v>0</v>
      </c>
      <c r="H9" s="47" t="s">
        <v>57</v>
      </c>
      <c r="I9" s="155"/>
      <c r="J9" s="135"/>
    </row>
    <row r="10" spans="1:10" ht="23.1" hidden="1" customHeight="1">
      <c r="A10" s="142"/>
      <c r="B10" s="82" t="s">
        <v>6</v>
      </c>
      <c r="C10" s="44" t="s">
        <v>58</v>
      </c>
      <c r="D10" s="44" t="s">
        <v>59</v>
      </c>
      <c r="E10" s="44" t="s">
        <v>51</v>
      </c>
      <c r="F10" s="44" t="s">
        <v>60</v>
      </c>
      <c r="G10" s="86">
        <v>0</v>
      </c>
      <c r="H10" s="47" t="s">
        <v>61</v>
      </c>
      <c r="I10" s="155"/>
      <c r="J10" s="135"/>
    </row>
    <row r="11" spans="1:10" ht="23.1" hidden="1" customHeight="1" thickBot="1">
      <c r="A11" s="143"/>
      <c r="B11" s="84" t="s">
        <v>6</v>
      </c>
      <c r="C11" s="48" t="s">
        <v>62</v>
      </c>
      <c r="D11" s="48" t="s">
        <v>63</v>
      </c>
      <c r="E11" s="48" t="s">
        <v>51</v>
      </c>
      <c r="F11" s="48" t="s">
        <v>64</v>
      </c>
      <c r="G11" s="87">
        <v>0</v>
      </c>
      <c r="H11" s="49" t="s">
        <v>65</v>
      </c>
      <c r="I11" s="155"/>
      <c r="J11" s="135"/>
    </row>
    <row r="12" spans="1:10" ht="23.1" hidden="1" customHeight="1">
      <c r="A12" s="63"/>
      <c r="B12" s="104" t="s">
        <v>11</v>
      </c>
      <c r="C12" s="61" t="s">
        <v>66</v>
      </c>
      <c r="D12" s="61" t="s">
        <v>67</v>
      </c>
      <c r="E12" s="61" t="s">
        <v>51</v>
      </c>
      <c r="F12" s="61" t="s">
        <v>52</v>
      </c>
      <c r="G12" s="105">
        <v>0</v>
      </c>
      <c r="H12" s="62" t="s">
        <v>68</v>
      </c>
      <c r="I12" s="149"/>
      <c r="J12" s="135"/>
    </row>
    <row r="13" spans="1:10" ht="23.1" hidden="1" customHeight="1" thickBot="1">
      <c r="A13" s="64"/>
      <c r="B13" s="84" t="s">
        <v>11</v>
      </c>
      <c r="C13" s="48" t="s">
        <v>69</v>
      </c>
      <c r="D13" s="48" t="s">
        <v>70</v>
      </c>
      <c r="E13" s="48" t="s">
        <v>51</v>
      </c>
      <c r="F13" s="48" t="s">
        <v>71</v>
      </c>
      <c r="G13" s="87">
        <v>0</v>
      </c>
      <c r="H13" s="49" t="s">
        <v>72</v>
      </c>
      <c r="I13" s="149"/>
      <c r="J13" s="135"/>
    </row>
    <row r="14" spans="1:10" ht="23.1" hidden="1" customHeight="1" thickBot="1">
      <c r="B14" s="8"/>
      <c r="C14" s="9"/>
      <c r="D14" s="9"/>
      <c r="E14" s="25"/>
      <c r="F14" s="9"/>
      <c r="G14" s="88"/>
      <c r="H14" s="9"/>
      <c r="I14" s="95"/>
      <c r="J14" s="135"/>
    </row>
    <row r="15" spans="1:10" ht="23.1" customHeight="1">
      <c r="A15" s="141" t="s">
        <v>9</v>
      </c>
      <c r="B15" s="42" t="s">
        <v>4</v>
      </c>
      <c r="C15" s="45" t="str">
        <f>[2]Ит.пр!C6</f>
        <v>АСКАНАКОВ Родион Рафаилович</v>
      </c>
      <c r="D15" s="45" t="str">
        <f>[2]Ит.пр!D6</f>
        <v>22.09.1990, МСМК</v>
      </c>
      <c r="E15" s="45" t="str">
        <f>[2]Ит.пр!E6</f>
        <v>ПФО</v>
      </c>
      <c r="F15" s="45" t="str">
        <f>[2]Ит.пр!F6</f>
        <v>МВД по Республике Татарстан</v>
      </c>
      <c r="G15" s="85">
        <f>[2]Ит.пр!G6</f>
        <v>100</v>
      </c>
      <c r="H15" s="46" t="str">
        <f>[2]Ит.пр!H6</f>
        <v>ДЕМЕНЕВ С.В.</v>
      </c>
      <c r="I15" s="95"/>
      <c r="J15" s="135"/>
    </row>
    <row r="16" spans="1:10" ht="23.1" customHeight="1">
      <c r="A16" s="142"/>
      <c r="B16" s="92" t="s">
        <v>5</v>
      </c>
      <c r="C16" s="44" t="str">
        <f>[2]Ит.пр!C7</f>
        <v>МИЛОВИДОВ Алексей Павлович</v>
      </c>
      <c r="D16" s="44" t="str">
        <f>[2]Ит.пр!D7</f>
        <v>07.01.1992, МС</v>
      </c>
      <c r="E16" s="44" t="str">
        <f>[2]Ит.пр!E7</f>
        <v>ЦФО</v>
      </c>
      <c r="F16" s="44" t="str">
        <f>[2]Ит.пр!F7</f>
        <v>ГУ МВД России по Московской обл.</v>
      </c>
      <c r="G16" s="86">
        <f>[2]Ит.пр!G7</f>
        <v>80</v>
      </c>
      <c r="H16" s="47" t="str">
        <f>[2]Ит.пр!H7</f>
        <v>ТЕРЕХОВ М.П.</v>
      </c>
      <c r="I16" s="95"/>
    </row>
    <row r="17" spans="1:16" ht="23.1" customHeight="1">
      <c r="A17" s="142"/>
      <c r="B17" s="92" t="s">
        <v>6</v>
      </c>
      <c r="C17" s="44" t="str">
        <f>[2]Ит.пр!C8</f>
        <v>ЛАМАНОВ Владимир Александрович</v>
      </c>
      <c r="D17" s="44" t="str">
        <f>[2]Ит.пр!D8</f>
        <v>20..111992, МСМК</v>
      </c>
      <c r="E17" s="44" t="str">
        <f>[2]Ит.пр!E8</f>
        <v>ЦФО</v>
      </c>
      <c r="F17" s="44" t="str">
        <f>[2]Ит.пр!F8</f>
        <v>УМВД России по Рязанской обл.</v>
      </c>
      <c r="G17" s="86">
        <f>[2]Ит.пр!G8</f>
        <v>70</v>
      </c>
      <c r="H17" s="47" t="str">
        <f>[2]Ит.пр!H8</f>
        <v>ШИЦКОВ К.С.</v>
      </c>
      <c r="I17" s="95"/>
    </row>
    <row r="18" spans="1:16" ht="23.1" customHeight="1" thickBot="1">
      <c r="A18" s="143"/>
      <c r="B18" s="96" t="s">
        <v>6</v>
      </c>
      <c r="C18" s="48" t="str">
        <f>[2]Ит.пр!C9</f>
        <v>АУРСУЛОВ Артем Егорович</v>
      </c>
      <c r="D18" s="48" t="str">
        <f>[2]Ит.пр!D9</f>
        <v>30.05.1997, МС</v>
      </c>
      <c r="E18" s="48" t="str">
        <f>[2]Ит.пр!E9</f>
        <v>ЦФО</v>
      </c>
      <c r="F18" s="48" t="str">
        <f>[2]Ит.пр!F9</f>
        <v>УМВД России по Владимирской обл.</v>
      </c>
      <c r="G18" s="87">
        <f>[2]Ит.пр!G9</f>
        <v>70</v>
      </c>
      <c r="H18" s="49" t="str">
        <f>[2]Ит.пр!H9</f>
        <v>ГУНДАРЕВ И.В.</v>
      </c>
      <c r="I18" s="149"/>
    </row>
    <row r="19" spans="1:16" ht="23.1" hidden="1" customHeight="1">
      <c r="A19" s="63"/>
      <c r="B19" s="94" t="s">
        <v>11</v>
      </c>
      <c r="C19" s="61" t="str">
        <f>[2]Ит.пр!C10</f>
        <v>БЕЛЯЕВ Максим Николаевич</v>
      </c>
      <c r="D19" s="61" t="str">
        <f>[2]Ит.пр!D10</f>
        <v>11.08.1990, КМС</v>
      </c>
      <c r="E19" s="61" t="str">
        <f>[2]Ит.пр!E10</f>
        <v>ЮФО</v>
      </c>
      <c r="F19" s="61" t="str">
        <f>[2]Ит.пр!F10</f>
        <v>ГУ МВД России по Краснодарскому краю</v>
      </c>
      <c r="G19" s="105">
        <f>[2]Ит.пр!G10</f>
        <v>50</v>
      </c>
      <c r="H19" s="62" t="str">
        <f>[2]Ит.пр!H10</f>
        <v>МАТЮШЕНКО Е.А.</v>
      </c>
      <c r="I19" s="149"/>
    </row>
    <row r="20" spans="1:16" ht="23.1" hidden="1" customHeight="1" thickBot="1">
      <c r="A20" s="64"/>
      <c r="B20" s="96" t="s">
        <v>11</v>
      </c>
      <c r="C20" s="48" t="str">
        <f>[2]Ит.пр!C11</f>
        <v>АРУШАНЯН Сергей Суренович</v>
      </c>
      <c r="D20" s="48" t="str">
        <f>[2]Ит.пр!D11</f>
        <v>28.05.1996, КМС</v>
      </c>
      <c r="E20" s="48" t="str">
        <f>[2]Ит.пр!E11</f>
        <v>СКФО</v>
      </c>
      <c r="F20" s="48" t="str">
        <f>[2]Ит.пр!F11</f>
        <v>ГУ МВД России по Ставропольскому краю</v>
      </c>
      <c r="G20" s="87">
        <f>[2]Ит.пр!G11</f>
        <v>50</v>
      </c>
      <c r="H20" s="49" t="str">
        <f>[2]Ит.пр!H11</f>
        <v>Пронькин А.Н.</v>
      </c>
      <c r="I20" s="11"/>
    </row>
    <row r="21" spans="1:16" ht="23.1" customHeight="1" thickBot="1">
      <c r="B21" s="13"/>
      <c r="C21" s="9"/>
      <c r="D21" s="9"/>
      <c r="E21" s="25"/>
      <c r="F21" s="9"/>
      <c r="G21" s="9"/>
      <c r="H21" s="9"/>
      <c r="I21" s="95"/>
      <c r="J21" s="90"/>
    </row>
    <row r="22" spans="1:16" ht="23.1" customHeight="1">
      <c r="A22" s="141" t="s">
        <v>17</v>
      </c>
      <c r="B22" s="42" t="s">
        <v>4</v>
      </c>
      <c r="C22" s="45" t="str">
        <f>[3]Ит.пр!C6</f>
        <v>ГАМЗАЕВ Мухтар Сахратулаевич</v>
      </c>
      <c r="D22" s="45" t="str">
        <f>[3]Ит.пр!D6</f>
        <v>24.09.1992, МСМК</v>
      </c>
      <c r="E22" s="45" t="str">
        <f>[3]Ит.пр!E6</f>
        <v>ПФО</v>
      </c>
      <c r="F22" s="45" t="str">
        <f>[3]Ит.пр!F6</f>
        <v>МВД по Республике Татарстан</v>
      </c>
      <c r="G22" s="85">
        <f>[3]Ит.пр!G6</f>
        <v>0</v>
      </c>
      <c r="H22" s="46" t="str">
        <f>[3]Ит.пр!H6</f>
        <v>ДЕМЕНЕВ С.В.</v>
      </c>
      <c r="I22" s="95"/>
      <c r="J22" s="90"/>
    </row>
    <row r="23" spans="1:16" ht="23.1" customHeight="1">
      <c r="A23" s="142"/>
      <c r="B23" s="92" t="s">
        <v>5</v>
      </c>
      <c r="C23" s="44" t="str">
        <f>[3]Ит.пр!C7</f>
        <v>КОНЗОШЕВ Рустам Александрович</v>
      </c>
      <c r="D23" s="44" t="str">
        <f>[3]Ит.пр!D7</f>
        <v>22.08.1990, МСМК</v>
      </c>
      <c r="E23" s="44" t="str">
        <f>[3]Ит.пр!E7</f>
        <v>С-Пб</v>
      </c>
      <c r="F23" s="44" t="str">
        <f>[3]Ит.пр!F7</f>
        <v>ГУ МВД по г.С-Пб и ЛО</v>
      </c>
      <c r="G23" s="86" t="str">
        <f>[3]Ит.пр!G7</f>
        <v>0</v>
      </c>
      <c r="H23" s="47" t="str">
        <f>[3]Ит.пр!H7</f>
        <v>Левковский С.И.</v>
      </c>
      <c r="I23" s="95"/>
      <c r="J23" s="90"/>
    </row>
    <row r="24" spans="1:16" ht="23.1" customHeight="1">
      <c r="A24" s="142"/>
      <c r="B24" s="92" t="s">
        <v>6</v>
      </c>
      <c r="C24" s="44" t="str">
        <f>[3]Ит.пр!C8</f>
        <v>ЮСУПОВ Адам Рашитович</v>
      </c>
      <c r="D24" s="44" t="str">
        <f>[3]Ит.пр!D8</f>
        <v>15.09.1993, КМС</v>
      </c>
      <c r="E24" s="44" t="str">
        <f>[3]Ит.пр!E8</f>
        <v>ПФО</v>
      </c>
      <c r="F24" s="44" t="str">
        <f>[3]Ит.пр!F8</f>
        <v>ГУ МВД России по Саратовской области</v>
      </c>
      <c r="G24" s="86" t="str">
        <f>[3]Ит.пр!G8</f>
        <v>0</v>
      </c>
      <c r="H24" s="47" t="str">
        <f>[3]Ит.пр!H8</f>
        <v>Аристов А.Е.</v>
      </c>
      <c r="I24" s="95"/>
      <c r="J24" s="90"/>
    </row>
    <row r="25" spans="1:16" ht="23.1" customHeight="1" thickBot="1">
      <c r="A25" s="143"/>
      <c r="B25" s="96" t="s">
        <v>6</v>
      </c>
      <c r="C25" s="48" t="str">
        <f>[3]Ит.пр!C9</f>
        <v>ХЕРТЕК Ай-Херел Шолбанович</v>
      </c>
      <c r="D25" s="48" t="str">
        <f>[3]Ит.пр!D9</f>
        <v>04.08.1999, МС</v>
      </c>
      <c r="E25" s="48" t="str">
        <f>[3]Ит.пр!E9</f>
        <v>ЦФО</v>
      </c>
      <c r="F25" s="48" t="str">
        <f>[3]Ит.пр!F9</f>
        <v>ГУ МВД России по Московской обл.</v>
      </c>
      <c r="G25" s="87">
        <f>[3]Ит.пр!G9</f>
        <v>0</v>
      </c>
      <c r="H25" s="49" t="str">
        <f>[3]Ит.пр!H9</f>
        <v>ТЕРЕХОВ М.П.</v>
      </c>
      <c r="I25" s="95"/>
    </row>
    <row r="26" spans="1:16" ht="23.1" hidden="1" customHeight="1">
      <c r="A26" s="63"/>
      <c r="B26" s="94" t="s">
        <v>11</v>
      </c>
      <c r="C26" s="61" t="str">
        <f>[3]Ит.пр!C10</f>
        <v>САНАА Мерген Михайлович</v>
      </c>
      <c r="D26" s="61" t="str">
        <f>[3]Ит.пр!D10</f>
        <v>25.09.1982, КМС</v>
      </c>
      <c r="E26" s="61" t="str">
        <f>[3]Ит.пр!E10</f>
        <v>СФО</v>
      </c>
      <c r="F26" s="61" t="str">
        <f>[3]Ит.пр!F10</f>
        <v>МВД по Республике Тыва</v>
      </c>
      <c r="G26" s="105">
        <f>[3]Ит.пр!G10</f>
        <v>0</v>
      </c>
      <c r="H26" s="62" t="str">
        <f>[3]Ит.пр!H10</f>
        <v>Кыргыс А.В.</v>
      </c>
      <c r="I26" s="95"/>
      <c r="L26" s="17"/>
      <c r="M26" s="18"/>
      <c r="N26" s="17"/>
      <c r="O26" s="19"/>
      <c r="P26" s="43"/>
    </row>
    <row r="27" spans="1:16" ht="23.1" hidden="1" customHeight="1" thickBot="1">
      <c r="A27" s="64"/>
      <c r="B27" s="96" t="s">
        <v>11</v>
      </c>
      <c r="C27" s="48" t="str">
        <f>[3]Ит.пр!C11</f>
        <v>ДОНЦОВ Александр Александрович</v>
      </c>
      <c r="D27" s="48" t="str">
        <f>[3]Ит.пр!D11</f>
        <v>05.04.1994, МС</v>
      </c>
      <c r="E27" s="48" t="str">
        <f>[3]Ит.пр!E11</f>
        <v>ЦФО</v>
      </c>
      <c r="F27" s="48" t="str">
        <f>[3]Ит.пр!F11</f>
        <v>УМВД России по Владимирской обл.</v>
      </c>
      <c r="G27" s="87">
        <f>[3]Ит.пр!G11</f>
        <v>0</v>
      </c>
      <c r="H27" s="49" t="str">
        <f>[3]Ит.пр!H11</f>
        <v>ГУНДАРЕВ И.В.</v>
      </c>
      <c r="I27" s="11"/>
    </row>
    <row r="28" spans="1:16" ht="23.1" customHeight="1" thickBot="1">
      <c r="A28" s="30"/>
      <c r="B28" s="12"/>
      <c r="C28" s="43"/>
      <c r="D28" s="16"/>
      <c r="E28" s="16"/>
      <c r="F28" s="17"/>
      <c r="G28" s="9"/>
      <c r="H28" s="20"/>
      <c r="I28" s="95"/>
      <c r="J28" s="90"/>
    </row>
    <row r="29" spans="1:16" ht="23.1" customHeight="1">
      <c r="A29" s="141" t="s">
        <v>18</v>
      </c>
      <c r="B29" s="42" t="s">
        <v>4</v>
      </c>
      <c r="C29" s="45" t="str">
        <f>[4]ит.пр!C6</f>
        <v>НЕВЗОРОВ Алексей Александрович</v>
      </c>
      <c r="D29" s="45" t="str">
        <f>[4]ит.пр!D6</f>
        <v>29.08.1988, МС</v>
      </c>
      <c r="E29" s="45" t="str">
        <f>[4]ит.пр!E6</f>
        <v>ЦФО</v>
      </c>
      <c r="F29" s="45" t="str">
        <f>[4]ит.пр!F6</f>
        <v>ГУ МВД России по Московской обл.</v>
      </c>
      <c r="G29" s="85">
        <f>[4]ит.пр!G6</f>
        <v>0</v>
      </c>
      <c r="H29" s="46" t="str">
        <f>[4]ит.пр!H6</f>
        <v>ТЕРЕХОВ М.П.</v>
      </c>
      <c r="I29" s="95"/>
      <c r="J29" s="90"/>
    </row>
    <row r="30" spans="1:16" ht="23.1" customHeight="1">
      <c r="A30" s="142"/>
      <c r="B30" s="92" t="s">
        <v>5</v>
      </c>
      <c r="C30" s="44" t="str">
        <f>[4]ит.пр!C7</f>
        <v>УЛАНБЕКОВ Тагир Раджабович</v>
      </c>
      <c r="D30" s="44" t="str">
        <f>[4]ит.пр!D7</f>
        <v>07.08.1991, КМС</v>
      </c>
      <c r="E30" s="44" t="str">
        <f>[4]ит.пр!E7</f>
        <v>ЮФО</v>
      </c>
      <c r="F30" s="44" t="str">
        <f>[4]ит.пр!F7</f>
        <v>ГУ МВД России по Краснодарскому краю</v>
      </c>
      <c r="G30" s="86">
        <f>[4]ит.пр!G7</f>
        <v>0</v>
      </c>
      <c r="H30" s="47" t="str">
        <f>[4]ит.пр!H7</f>
        <v>МАТЮШЕНКО Е.А.</v>
      </c>
      <c r="I30" s="95"/>
      <c r="J30" s="90"/>
    </row>
    <row r="31" spans="1:16" ht="23.1" customHeight="1">
      <c r="A31" s="142"/>
      <c r="B31" s="92" t="s">
        <v>6</v>
      </c>
      <c r="C31" s="44" t="str">
        <f>[4]ит.пр!C8</f>
        <v>РОЖКОВ Максим Юрьевич</v>
      </c>
      <c r="D31" s="44" t="str">
        <f>[4]ит.пр!D8</f>
        <v>23.09.1987, МС</v>
      </c>
      <c r="E31" s="44" t="str">
        <f>[4]ит.пр!E8</f>
        <v>МОС</v>
      </c>
      <c r="F31" s="44" t="str">
        <f>[4]ит.пр!F8</f>
        <v>ГУ МВД России по Нижегородской обл.</v>
      </c>
      <c r="G31" s="86">
        <f>[4]ит.пр!G8</f>
        <v>0</v>
      </c>
      <c r="H31" s="47" t="str">
        <f>[4]ит.пр!H8</f>
        <v>Ивченко Д.А.</v>
      </c>
      <c r="I31" s="95"/>
      <c r="J31" s="90"/>
    </row>
    <row r="32" spans="1:16" ht="23.1" customHeight="1" thickBot="1">
      <c r="A32" s="143"/>
      <c r="B32" s="96" t="s">
        <v>6</v>
      </c>
      <c r="C32" s="48" t="str">
        <f>[4]ит.пр!C9</f>
        <v>АБДУЛАЕВ Гаджи Сайпулаевич</v>
      </c>
      <c r="D32" s="48" t="str">
        <f>[4]ит.пр!D9</f>
        <v>13.02.1991, КМС</v>
      </c>
      <c r="E32" s="48" t="str">
        <f>[4]ит.пр!E9</f>
        <v>СКФО</v>
      </c>
      <c r="F32" s="48" t="str">
        <f>[4]ит.пр!F9</f>
        <v>МВД по Республике Дагестан</v>
      </c>
      <c r="G32" s="87">
        <f>[4]ит.пр!G9</f>
        <v>0</v>
      </c>
      <c r="H32" s="49" t="str">
        <f>[4]ит.пр!H9</f>
        <v>Муртазалиев А.А.</v>
      </c>
      <c r="I32" s="95"/>
    </row>
    <row r="33" spans="1:10" ht="23.1" hidden="1" customHeight="1">
      <c r="A33" s="108"/>
      <c r="B33" s="94" t="s">
        <v>11</v>
      </c>
      <c r="C33" s="61" t="str">
        <f>[4]ит.пр!C10</f>
        <v>РЕПЕТЮК Павел Олегович</v>
      </c>
      <c r="D33" s="61" t="str">
        <f>[4]ит.пр!D10</f>
        <v>17.09.1991, МС</v>
      </c>
      <c r="E33" s="61" t="str">
        <f>[4]ит.пр!E10</f>
        <v>ЦФО</v>
      </c>
      <c r="F33" s="61" t="str">
        <f>[4]ит.пр!F10</f>
        <v>УМВД России по Владимирской обл.</v>
      </c>
      <c r="G33" s="105">
        <f>[4]ит.пр!G10</f>
        <v>0</v>
      </c>
      <c r="H33" s="62" t="str">
        <f>[4]ит.пр!H10</f>
        <v>ГУНДАРЕВ И.В.</v>
      </c>
      <c r="I33" s="95"/>
    </row>
    <row r="34" spans="1:10" ht="23.1" hidden="1" customHeight="1" thickBot="1">
      <c r="A34" s="107"/>
      <c r="B34" s="96" t="s">
        <v>11</v>
      </c>
      <c r="C34" s="48" t="str">
        <f>[4]ит.пр!C11</f>
        <v>ТАЛДИЕВ Рустам Амирханович</v>
      </c>
      <c r="D34" s="48" t="str">
        <f>[4]ит.пр!D11</f>
        <v>01.01.1993, ЗМС</v>
      </c>
      <c r="E34" s="48" t="str">
        <f>[4]ит.пр!E11</f>
        <v>С-Пб</v>
      </c>
      <c r="F34" s="48" t="str">
        <f>[4]ит.пр!F11</f>
        <v>ГУ МВД по г.С-Пб и ЛО</v>
      </c>
      <c r="G34" s="87" t="str">
        <f>[4]ит.пр!G11</f>
        <v>0</v>
      </c>
      <c r="H34" s="49" t="str">
        <f>[4]ит.пр!H11</f>
        <v>Левковский С.И.</v>
      </c>
      <c r="I34" s="95"/>
    </row>
    <row r="35" spans="1:10" ht="23.1" customHeight="1" thickBot="1">
      <c r="A35" s="30"/>
      <c r="B35" s="12"/>
      <c r="C35" s="43"/>
      <c r="D35" s="16"/>
      <c r="E35" s="16"/>
      <c r="F35" s="17"/>
      <c r="G35" s="97"/>
      <c r="H35" s="20"/>
      <c r="I35" s="95"/>
      <c r="J35" s="90"/>
    </row>
    <row r="36" spans="1:10" ht="23.1" customHeight="1">
      <c r="A36" s="141" t="s">
        <v>13</v>
      </c>
      <c r="B36" s="42" t="s">
        <v>4</v>
      </c>
      <c r="C36" s="45" t="str">
        <f>[5]ит.пр!C6</f>
        <v>ХАБИБУЛАЕВ Шейх-Мансур Ибрагимович</v>
      </c>
      <c r="D36" s="45" t="str">
        <f>[5]ит.пр!D6</f>
        <v>27.04.1994, МСМК</v>
      </c>
      <c r="E36" s="45" t="str">
        <f>[5]ит.пр!E6</f>
        <v>С-Пб</v>
      </c>
      <c r="F36" s="45" t="str">
        <f>[5]ит.пр!F6</f>
        <v>ГУ МВД по г.С-Пб и ЛО</v>
      </c>
      <c r="G36" s="85" t="str">
        <f>[5]ит.пр!G6</f>
        <v>0</v>
      </c>
      <c r="H36" s="46" t="str">
        <f>[5]ит.пр!H6</f>
        <v>Левковский С.И.</v>
      </c>
      <c r="I36" s="95"/>
      <c r="J36" s="90"/>
    </row>
    <row r="37" spans="1:10" ht="23.1" customHeight="1">
      <c r="A37" s="142"/>
      <c r="B37" s="92" t="s">
        <v>5</v>
      </c>
      <c r="C37" s="44" t="str">
        <f>[5]ит.пр!C7</f>
        <v>ТАЛДИЕВ Адам Амирханович</v>
      </c>
      <c r="D37" s="44" t="str">
        <f>[5]ит.пр!D7</f>
        <v>01.12.1990, МСМК</v>
      </c>
      <c r="E37" s="44" t="str">
        <f>[5]ит.пр!E7</f>
        <v>С-Пб</v>
      </c>
      <c r="F37" s="44" t="str">
        <f>[5]ит.пр!F7</f>
        <v>ГУ МВД по г.С-Пб и ЛО</v>
      </c>
      <c r="G37" s="86" t="str">
        <f>[5]ит.пр!G7</f>
        <v>0</v>
      </c>
      <c r="H37" s="47" t="str">
        <f>[5]ит.пр!H7</f>
        <v>Левковский С.И.</v>
      </c>
      <c r="I37" s="95"/>
      <c r="J37" s="90"/>
    </row>
    <row r="38" spans="1:10" ht="23.1" customHeight="1">
      <c r="A38" s="142"/>
      <c r="B38" s="92" t="s">
        <v>6</v>
      </c>
      <c r="C38" s="44" t="str">
        <f>[5]ит.пр!C8</f>
        <v>АЛИБЕКОВ Джаддал Джамбекович</v>
      </c>
      <c r="D38" s="44" t="str">
        <f>[5]ит.пр!D8</f>
        <v>11.08.1996, КМС</v>
      </c>
      <c r="E38" s="44" t="str">
        <f>[5]ит.пр!E8</f>
        <v>СКФО</v>
      </c>
      <c r="F38" s="44" t="str">
        <f>[5]ит.пр!F8</f>
        <v>МВД по Чеченской Республике</v>
      </c>
      <c r="G38" s="86" t="str">
        <f>[5]ит.пр!G8</f>
        <v>0</v>
      </c>
      <c r="H38" s="47" t="str">
        <f>[5]ит.пр!H8</f>
        <v>Семененко В.Ф.</v>
      </c>
      <c r="I38" s="95"/>
      <c r="J38" s="90"/>
    </row>
    <row r="39" spans="1:10" ht="23.1" customHeight="1" thickBot="1">
      <c r="A39" s="143"/>
      <c r="B39" s="96" t="s">
        <v>6</v>
      </c>
      <c r="C39" s="48" t="str">
        <f>[5]ит.пр!C9</f>
        <v>ОНДАР Ренат Витальевич</v>
      </c>
      <c r="D39" s="48" t="str">
        <f>[5]ит.пр!D9</f>
        <v>07.02.1995, КМС</v>
      </c>
      <c r="E39" s="48" t="str">
        <f>[5]ит.пр!E9</f>
        <v>СФО</v>
      </c>
      <c r="F39" s="48" t="str">
        <f>[5]ит.пр!F9</f>
        <v>МВД по Республике Тыва</v>
      </c>
      <c r="G39" s="87">
        <f>[5]ит.пр!G9</f>
        <v>0</v>
      </c>
      <c r="H39" s="49" t="str">
        <f>[5]ит.пр!H9</f>
        <v>Кыргыс А.В.</v>
      </c>
      <c r="I39" s="89" t="s">
        <v>14</v>
      </c>
    </row>
    <row r="40" spans="1:10" ht="23.1" hidden="1" customHeight="1">
      <c r="A40" s="63"/>
      <c r="B40" s="94" t="s">
        <v>11</v>
      </c>
      <c r="C40" s="61" t="str">
        <f>[5]ит.пр!C10</f>
        <v>МУРАДОВ Рашад Махир - оглы</v>
      </c>
      <c r="D40" s="61" t="str">
        <f>[5]ит.пр!D10</f>
        <v>29.10.1989, МСМК</v>
      </c>
      <c r="E40" s="61" t="str">
        <f>[5]ит.пр!E10</f>
        <v>ПФО</v>
      </c>
      <c r="F40" s="61" t="str">
        <f>[5]ит.пр!F10</f>
        <v>МВД по Республике Башкортостан</v>
      </c>
      <c r="G40" s="105">
        <f>[5]ит.пр!G10</f>
        <v>0</v>
      </c>
      <c r="H40" s="62" t="str">
        <f>[5]ит.пр!H10</f>
        <v>ВАЛИУЛЛИН Р.Э.</v>
      </c>
      <c r="I40" s="95"/>
    </row>
    <row r="41" spans="1:10" ht="23.1" hidden="1" customHeight="1">
      <c r="A41" s="63"/>
      <c r="B41" s="93" t="s">
        <v>11</v>
      </c>
      <c r="C41" s="112" t="str">
        <f>[5]ит.пр!C11</f>
        <v>БУЛЫКИН Ренат Ильдарович</v>
      </c>
      <c r="D41" s="112" t="str">
        <f>[5]ит.пр!D11</f>
        <v>11.02.1990, МС</v>
      </c>
      <c r="E41" s="112" t="str">
        <f>[5]ит.пр!E11</f>
        <v>ЦФО</v>
      </c>
      <c r="F41" s="112" t="str">
        <f>[5]ит.пр!F11</f>
        <v>УМВД России по Владимирской обл.</v>
      </c>
      <c r="G41" s="113" t="str">
        <f>[5]ит.пр!G11</f>
        <v>0</v>
      </c>
      <c r="H41" s="114" t="str">
        <f>[5]ит.пр!H11</f>
        <v>Гундарев И.В.</v>
      </c>
      <c r="I41" s="95"/>
    </row>
    <row r="42" spans="1:10" ht="23.1" customHeight="1" thickBot="1">
      <c r="A42" s="130"/>
      <c r="B42" s="131"/>
      <c r="C42" s="132"/>
      <c r="D42" s="132"/>
      <c r="E42" s="133"/>
      <c r="F42" s="132"/>
      <c r="G42" s="132"/>
      <c r="H42" s="134"/>
      <c r="I42" s="95"/>
      <c r="J42" s="90"/>
    </row>
    <row r="43" spans="1:10" ht="23.1" customHeight="1">
      <c r="A43" s="142" t="s">
        <v>19</v>
      </c>
      <c r="B43" s="94" t="s">
        <v>4</v>
      </c>
      <c r="C43" s="61" t="str">
        <f>[6]ит.пр!C6</f>
        <v>ХАТХОХУ Байзет Зурбиевич</v>
      </c>
      <c r="D43" s="61" t="str">
        <f>[6]ит.пр!D6</f>
        <v>19.01.1991, МС</v>
      </c>
      <c r="E43" s="61" t="str">
        <f>[6]ит.пр!E6</f>
        <v>ЮФО</v>
      </c>
      <c r="F43" s="61" t="str">
        <f>[6]ит.пр!F6</f>
        <v>ГУ МВД России по Краснодарскому краю</v>
      </c>
      <c r="G43" s="105">
        <f>[6]ит.пр!G6</f>
        <v>0</v>
      </c>
      <c r="H43" s="62" t="str">
        <f>[6]ит.пр!H6</f>
        <v>МАТЮШЕНКО Е.А.</v>
      </c>
      <c r="I43" s="95"/>
      <c r="J43" s="90"/>
    </row>
    <row r="44" spans="1:10" ht="23.1" customHeight="1">
      <c r="A44" s="142"/>
      <c r="B44" s="92" t="s">
        <v>5</v>
      </c>
      <c r="C44" s="44" t="str">
        <f>[6]ит.пр!C7</f>
        <v>ГОНЧАРОВ Николай Сергеевич</v>
      </c>
      <c r="D44" s="44" t="str">
        <f>[6]ит.пр!D7</f>
        <v>28.12.1993, МС</v>
      </c>
      <c r="E44" s="44" t="str">
        <f>[6]ит.пр!E7</f>
        <v>ЦФО</v>
      </c>
      <c r="F44" s="44" t="str">
        <f>[6]ит.пр!F7</f>
        <v>УМВД России по Владимирской обл.</v>
      </c>
      <c r="G44" s="86">
        <f>[6]ит.пр!G7</f>
        <v>0</v>
      </c>
      <c r="H44" s="47" t="str">
        <f>[6]ит.пр!H7</f>
        <v>ГУНДАРЕВ И.В.</v>
      </c>
      <c r="I44" s="95"/>
      <c r="J44" s="90"/>
    </row>
    <row r="45" spans="1:10" ht="23.1" customHeight="1">
      <c r="A45" s="142"/>
      <c r="B45" s="92" t="s">
        <v>6</v>
      </c>
      <c r="C45" s="44" t="str">
        <f>[6]ит.пр!C8</f>
        <v>ВОЕВОДИН Данил Юрьевич</v>
      </c>
      <c r="D45" s="44" t="str">
        <f>[6]ит.пр!D8</f>
        <v>14.06.1988, МС</v>
      </c>
      <c r="E45" s="44" t="str">
        <f>[6]ит.пр!E8</f>
        <v>ЦФО</v>
      </c>
      <c r="F45" s="44" t="str">
        <f>[6]ит.пр!F8</f>
        <v>ГУ МВД России по Московской обл.</v>
      </c>
      <c r="G45" s="86">
        <f>[6]ит.пр!G8</f>
        <v>0</v>
      </c>
      <c r="H45" s="47" t="str">
        <f>[6]ит.пр!H8</f>
        <v>ТЕРЕХОВ М.П.</v>
      </c>
      <c r="I45" s="95"/>
      <c r="J45" s="90"/>
    </row>
    <row r="46" spans="1:10" ht="23.1" customHeight="1" thickBot="1">
      <c r="A46" s="143"/>
      <c r="B46" s="96" t="s">
        <v>6</v>
      </c>
      <c r="C46" s="48" t="str">
        <f>[6]ит.пр!C9</f>
        <v>КУИЗ Бислан Кимович</v>
      </c>
      <c r="D46" s="48" t="str">
        <f>[6]ит.пр!D9</f>
        <v>03.11.1997, МС</v>
      </c>
      <c r="E46" s="48" t="str">
        <f>[6]ит.пр!E9</f>
        <v>ЮФО</v>
      </c>
      <c r="F46" s="48" t="str">
        <f>[6]ит.пр!F9</f>
        <v>ГУ МВД России по Ростовской обл.</v>
      </c>
      <c r="G46" s="87">
        <f>[6]ит.пр!G9</f>
        <v>0</v>
      </c>
      <c r="H46" s="49" t="str">
        <f>[6]ит.пр!H9</f>
        <v>КОСТИН А.П.</v>
      </c>
      <c r="I46" s="95"/>
    </row>
    <row r="47" spans="1:10" ht="23.1" hidden="1" customHeight="1">
      <c r="A47" s="63"/>
      <c r="B47" s="94" t="s">
        <v>11</v>
      </c>
      <c r="C47" s="61" t="str">
        <f>[6]ит.пр!C10</f>
        <v>АЗИЗОВ Заур Магомедович</v>
      </c>
      <c r="D47" s="61" t="str">
        <f>[6]ит.пр!D10</f>
        <v>20.06.1987, МСМК</v>
      </c>
      <c r="E47" s="61" t="str">
        <f>[6]ит.пр!E10</f>
        <v>ПФО</v>
      </c>
      <c r="F47" s="61" t="str">
        <f>[6]ит.пр!F10</f>
        <v>МВД по Республике Татарстан</v>
      </c>
      <c r="G47" s="105">
        <f>[6]ит.пр!G10</f>
        <v>0</v>
      </c>
      <c r="H47" s="62" t="str">
        <f>[6]ит.пр!H10</f>
        <v>ДЕМЕНЕВ С.В.</v>
      </c>
      <c r="I47" s="95"/>
    </row>
    <row r="48" spans="1:10" ht="23.1" hidden="1" customHeight="1" thickBot="1">
      <c r="A48" s="64"/>
      <c r="B48" s="96" t="s">
        <v>11</v>
      </c>
      <c r="C48" s="48" t="str">
        <f>[6]ит.пр!C11</f>
        <v>САРЫГЛАР Эчис Саитович</v>
      </c>
      <c r="D48" s="48" t="str">
        <f>[6]ит.пр!D11</f>
        <v>09.05.1988, КМС</v>
      </c>
      <c r="E48" s="48" t="str">
        <f>[6]ит.пр!E11</f>
        <v>СФО</v>
      </c>
      <c r="F48" s="48" t="str">
        <f>[6]ит.пр!F11</f>
        <v>МВД по Республике Тыва</v>
      </c>
      <c r="G48" s="87">
        <f>[6]ит.пр!G11</f>
        <v>0</v>
      </c>
      <c r="H48" s="49" t="str">
        <f>[6]ит.пр!H11</f>
        <v>Кыргыс А.В.</v>
      </c>
      <c r="I48" s="11"/>
    </row>
    <row r="49" spans="1:10" ht="23.1" hidden="1" customHeight="1" thickBot="1">
      <c r="B49" s="13"/>
      <c r="C49" s="9"/>
      <c r="D49" s="9"/>
      <c r="E49" s="25"/>
      <c r="F49" s="9"/>
      <c r="G49" s="88"/>
      <c r="H49" s="22"/>
      <c r="I49" s="95"/>
      <c r="J49" s="90"/>
    </row>
    <row r="50" spans="1:10" ht="23.1" hidden="1" customHeight="1">
      <c r="A50" s="141" t="s">
        <v>20</v>
      </c>
      <c r="B50" s="42" t="s">
        <v>4</v>
      </c>
      <c r="C50" s="45" t="str">
        <f>[7]ит.пр!C6</f>
        <v>ИВАНОВ Алексей Романовчи</v>
      </c>
      <c r="D50" s="45" t="str">
        <f>[7]ит.пр!D6</f>
        <v>24.06.1987, МС</v>
      </c>
      <c r="E50" s="45" t="str">
        <f>[7]ит.пр!E6</f>
        <v>ПФО</v>
      </c>
      <c r="F50" s="45" t="str">
        <f>[7]ит.пр!F6</f>
        <v>МВД по Республике Татарстан</v>
      </c>
      <c r="G50" s="85">
        <f>[7]ит.пр!G6</f>
        <v>0</v>
      </c>
      <c r="H50" s="46" t="str">
        <f>[7]ит.пр!H6</f>
        <v>ДЕМЕНЕВ С.В.</v>
      </c>
      <c r="I50" s="95"/>
      <c r="J50" s="90"/>
    </row>
    <row r="51" spans="1:10" ht="23.1" hidden="1" customHeight="1">
      <c r="A51" s="142"/>
      <c r="B51" s="92" t="s">
        <v>5</v>
      </c>
      <c r="C51" s="44" t="str">
        <f>[7]ит.пр!C7</f>
        <v>ЛОЖКИН Иван Сергеевич</v>
      </c>
      <c r="D51" s="44" t="str">
        <f>[7]ит.пр!D7</f>
        <v>29.08.1992, МСМК</v>
      </c>
      <c r="E51" s="44" t="str">
        <f>[7]ит.пр!E7</f>
        <v>ЦФО</v>
      </c>
      <c r="F51" s="44" t="str">
        <f>[7]ит.пр!F7</f>
        <v>УМВД России по Рязанской обл.</v>
      </c>
      <c r="G51" s="86">
        <f>[7]ит.пр!G7</f>
        <v>0</v>
      </c>
      <c r="H51" s="47" t="str">
        <f>[7]ит.пр!H7</f>
        <v>ШИЦКОВ К.С.</v>
      </c>
      <c r="I51" s="95"/>
      <c r="J51" s="90"/>
    </row>
    <row r="52" spans="1:10" ht="23.1" hidden="1" customHeight="1">
      <c r="A52" s="142"/>
      <c r="B52" s="92" t="s">
        <v>6</v>
      </c>
      <c r="C52" s="44" t="str">
        <f>[7]ит.пр!C8</f>
        <v>МАГОМЕДКЕРИМОВ Магомед Малачевич</v>
      </c>
      <c r="D52" s="44" t="str">
        <f>[7]ит.пр!D8</f>
        <v>01.10.1990, МС</v>
      </c>
      <c r="E52" s="44" t="str">
        <f>[7]ит.пр!E8</f>
        <v>ЦФО</v>
      </c>
      <c r="F52" s="44" t="str">
        <f>[7]ит.пр!F8</f>
        <v>ГУ МВД России по Московской обл.</v>
      </c>
      <c r="G52" s="86">
        <f>[7]ит.пр!G8</f>
        <v>0</v>
      </c>
      <c r="H52" s="47" t="str">
        <f>[7]ит.пр!H8</f>
        <v>ТЕРЕХОВ М.П.</v>
      </c>
      <c r="I52" s="95"/>
      <c r="J52" s="90"/>
    </row>
    <row r="53" spans="1:10" ht="23.1" hidden="1" customHeight="1" thickBot="1">
      <c r="A53" s="143"/>
      <c r="B53" s="96" t="s">
        <v>6</v>
      </c>
      <c r="C53" s="48" t="str">
        <f>[7]ит.пр!C9</f>
        <v>АБГАРЯН Ованес Арменович</v>
      </c>
      <c r="D53" s="48" t="str">
        <f>[7]ит.пр!D9</f>
        <v>19.10.1993, МС</v>
      </c>
      <c r="E53" s="48" t="str">
        <f>[7]ит.пр!E9</f>
        <v>ЦФО</v>
      </c>
      <c r="F53" s="48" t="str">
        <f>[7]ит.пр!F9</f>
        <v>УМВД России по Владимирской обл.</v>
      </c>
      <c r="G53" s="87">
        <f>[7]ит.пр!G9</f>
        <v>0</v>
      </c>
      <c r="H53" s="49" t="str">
        <f>[7]ит.пр!H9</f>
        <v>ГУНДАРЕВ И.В.</v>
      </c>
      <c r="I53" s="95"/>
    </row>
    <row r="54" spans="1:10" ht="23.1" hidden="1" customHeight="1">
      <c r="A54" s="108"/>
      <c r="B54" s="94" t="s">
        <v>11</v>
      </c>
      <c r="C54" s="61" t="str">
        <f>[7]ит.пр!C10</f>
        <v>ГАГАРИН Алексей Владимирович</v>
      </c>
      <c r="D54" s="61" t="str">
        <f>[7]ит.пр!D10</f>
        <v>01.11.1979, МСМК</v>
      </c>
      <c r="E54" s="61" t="str">
        <f>[7]ит.пр!E10</f>
        <v>ЦФО</v>
      </c>
      <c r="F54" s="61" t="str">
        <f>[7]ит.пр!F10</f>
        <v>УМВД России по Рязанской обл.</v>
      </c>
      <c r="G54" s="105">
        <f>[7]ит.пр!G10</f>
        <v>0</v>
      </c>
      <c r="H54" s="62" t="str">
        <f>[7]ит.пр!H10</f>
        <v>ШИЦКОВ К.С.</v>
      </c>
      <c r="I54" s="95"/>
    </row>
    <row r="55" spans="1:10" ht="23.1" hidden="1" customHeight="1" thickBot="1">
      <c r="A55" s="107"/>
      <c r="B55" s="96" t="s">
        <v>11</v>
      </c>
      <c r="C55" s="48" t="str">
        <f>[7]ит.пр!C11</f>
        <v>МУЦУЕВ Шамиль Магомедович</v>
      </c>
      <c r="D55" s="48" t="str">
        <f>[7]ит.пр!D11</f>
        <v>29.11.1995, КМС</v>
      </c>
      <c r="E55" s="48" t="str">
        <f>[7]ит.пр!E11</f>
        <v>СКФО</v>
      </c>
      <c r="F55" s="48" t="str">
        <f>[7]ит.пр!F11</f>
        <v>МВД по Чеченской Республике</v>
      </c>
      <c r="G55" s="87" t="str">
        <f>[7]ит.пр!G11</f>
        <v>0</v>
      </c>
      <c r="H55" s="49" t="str">
        <f>[7]ит.пр!H11</f>
        <v>Семененко В.Ф.</v>
      </c>
      <c r="I55" s="11"/>
    </row>
    <row r="56" spans="1:10" ht="23.1" hidden="1" customHeight="1" thickBot="1">
      <c r="B56" s="51"/>
      <c r="C56" s="52"/>
      <c r="D56" s="52"/>
      <c r="E56" s="53"/>
      <c r="F56" s="52"/>
      <c r="G56" s="98"/>
      <c r="H56" s="54"/>
      <c r="I56" s="95"/>
      <c r="J56" s="90"/>
    </row>
    <row r="57" spans="1:10" ht="23.1" hidden="1" customHeight="1">
      <c r="A57" s="141" t="s">
        <v>21</v>
      </c>
      <c r="B57" s="42" t="s">
        <v>4</v>
      </c>
      <c r="C57" s="45" t="str">
        <f>[8]ит.пр!C6</f>
        <v>ДЕРИГЛАЗОВ Виталий Васильевич</v>
      </c>
      <c r="D57" s="45" t="str">
        <f>[8]ит.пр!D6</f>
        <v>05.04.1984, КМС</v>
      </c>
      <c r="E57" s="45" t="str">
        <f>[8]ит.пр!E6</f>
        <v>МОС</v>
      </c>
      <c r="F57" s="45" t="str">
        <f>[8]ит.пр!F6</f>
        <v>ГУ МВД России по Московской обл.</v>
      </c>
      <c r="G57" s="85">
        <f>[8]ит.пр!G6</f>
        <v>0</v>
      </c>
      <c r="H57" s="46" t="str">
        <f>[8]ит.пр!H6</f>
        <v>ТЕРЕХОВ М.П.</v>
      </c>
      <c r="I57" s="95"/>
      <c r="J57" s="90"/>
    </row>
    <row r="58" spans="1:10" ht="23.1" hidden="1" customHeight="1">
      <c r="A58" s="142"/>
      <c r="B58" s="92" t="s">
        <v>5</v>
      </c>
      <c r="C58" s="44" t="str">
        <f>[8]ит.пр!C7</f>
        <v>САИДОВ Саид Магомедович</v>
      </c>
      <c r="D58" s="44" t="str">
        <f>[8]ит.пр!D7</f>
        <v>24.08.1994, МС</v>
      </c>
      <c r="E58" s="44" t="str">
        <f>[8]ит.пр!E7</f>
        <v>ЮФО</v>
      </c>
      <c r="F58" s="44" t="str">
        <f>[8]ит.пр!F7</f>
        <v>ГУ МВД России по Краснодарскому краю</v>
      </c>
      <c r="G58" s="86">
        <f>[8]ит.пр!G7</f>
        <v>0</v>
      </c>
      <c r="H58" s="47" t="str">
        <f>[8]ит.пр!H7</f>
        <v>МАТЮШЕНКО Е.А.</v>
      </c>
      <c r="I58" s="95"/>
      <c r="J58" s="90"/>
    </row>
    <row r="59" spans="1:10" ht="23.1" hidden="1" customHeight="1">
      <c r="A59" s="142"/>
      <c r="B59" s="92" t="s">
        <v>6</v>
      </c>
      <c r="C59" s="44" t="str">
        <f>[8]ит.пр!C8</f>
        <v>АЛИЕВ Султан Магомедбегович</v>
      </c>
      <c r="D59" s="44" t="str">
        <f>[8]ит.пр!D8</f>
        <v>17.09.1984, МСМК</v>
      </c>
      <c r="E59" s="44" t="str">
        <f>[8]ит.пр!E8</f>
        <v>С-Пб</v>
      </c>
      <c r="F59" s="44" t="str">
        <f>[8]ит.пр!F8</f>
        <v>ГУ МВД по г.С-Пб и ЛО</v>
      </c>
      <c r="G59" s="86" t="str">
        <f>[8]ит.пр!G8</f>
        <v>0</v>
      </c>
      <c r="H59" s="47" t="str">
        <f>[8]ит.пр!H8</f>
        <v>Левковский С.И.</v>
      </c>
      <c r="I59" s="95"/>
      <c r="J59" s="90"/>
    </row>
    <row r="60" spans="1:10" ht="23.1" hidden="1" customHeight="1" thickBot="1">
      <c r="A60" s="143"/>
      <c r="B60" s="96" t="s">
        <v>6</v>
      </c>
      <c r="C60" s="48" t="str">
        <f>[8]ит.пр!C9</f>
        <v>ЗАЯЦ Михаил Владимирович</v>
      </c>
      <c r="D60" s="48" t="str">
        <f>[8]ит.пр!D9</f>
        <v>14.10.1981, МСМК</v>
      </c>
      <c r="E60" s="48" t="str">
        <f>[8]ит.пр!E9</f>
        <v>ЦФО</v>
      </c>
      <c r="F60" s="48" t="str">
        <f>[8]ит.пр!F9</f>
        <v>УМВД России по Орловской области</v>
      </c>
      <c r="G60" s="87" t="str">
        <f>[8]ит.пр!G9</f>
        <v>0</v>
      </c>
      <c r="H60" s="49" t="str">
        <f>[8]ит.пр!H9</f>
        <v>Самошин В.А.</v>
      </c>
      <c r="I60" s="95"/>
    </row>
    <row r="61" spans="1:10" ht="23.1" hidden="1" customHeight="1">
      <c r="A61" s="108"/>
      <c r="B61" s="94" t="s">
        <v>11</v>
      </c>
      <c r="C61" s="61" t="str">
        <f>[8]ит.пр!C10</f>
        <v>ЖАМАЛДИНОВ Адам Госенович</v>
      </c>
      <c r="D61" s="61" t="str">
        <f>[8]ит.пр!D10</f>
        <v>22.03.1991, КМС</v>
      </c>
      <c r="E61" s="61" t="str">
        <f>[8]ит.пр!E10</f>
        <v>СКФО</v>
      </c>
      <c r="F61" s="61" t="str">
        <f>[8]ит.пр!F10</f>
        <v>МВД по Республике Дагестан</v>
      </c>
      <c r="G61" s="105">
        <f>[8]ит.пр!G10</f>
        <v>0</v>
      </c>
      <c r="H61" s="62" t="str">
        <f>[8]ит.пр!H10</f>
        <v>Муртазалиев А.А.</v>
      </c>
      <c r="I61" s="95"/>
    </row>
    <row r="62" spans="1:10" ht="23.1" hidden="1" customHeight="1" thickBot="1">
      <c r="A62" s="107"/>
      <c r="B62" s="96" t="s">
        <v>11</v>
      </c>
      <c r="C62" s="48" t="str">
        <f>[8]ит.пр!C11</f>
        <v>МАГОМЕДОВ Магомед Хадисович</v>
      </c>
      <c r="D62" s="48" t="str">
        <f>[8]ит.пр!D11</f>
        <v>21.12.1991, МСМК</v>
      </c>
      <c r="E62" s="48" t="str">
        <f>[8]ит.пр!E11</f>
        <v>ПФО</v>
      </c>
      <c r="F62" s="48" t="str">
        <f>[8]ит.пр!F11</f>
        <v>МВД по Республике Татарстан</v>
      </c>
      <c r="G62" s="87">
        <f>[8]ит.пр!G11</f>
        <v>0</v>
      </c>
      <c r="H62" s="49" t="str">
        <f>[8]ит.пр!H11</f>
        <v>ДЕМЕНЕВ С.В.</v>
      </c>
      <c r="I62" s="11"/>
    </row>
    <row r="63" spans="1:10" ht="23.1" hidden="1" customHeight="1" thickBot="1">
      <c r="B63" s="13"/>
      <c r="C63" s="9"/>
      <c r="D63" s="9"/>
      <c r="E63" s="25"/>
      <c r="F63" s="9"/>
      <c r="G63" s="9"/>
      <c r="H63" s="22"/>
      <c r="I63" s="95"/>
      <c r="J63" s="90"/>
    </row>
    <row r="64" spans="1:10" ht="23.1" hidden="1" customHeight="1">
      <c r="A64" s="141" t="s">
        <v>22</v>
      </c>
      <c r="B64" s="42" t="s">
        <v>4</v>
      </c>
      <c r="C64" s="45" t="str">
        <f>[9]Ит.пр!C6</f>
        <v>НЕМКОВ Виктор Александрович</v>
      </c>
      <c r="D64" s="45" t="str">
        <f>[9]Ит.пр!D6</f>
        <v>26.01.1987, МСМК</v>
      </c>
      <c r="E64" s="45" t="str">
        <f>[9]Ит.пр!E6</f>
        <v>С-Пб</v>
      </c>
      <c r="F64" s="45" t="str">
        <f>[9]Ит.пр!F6</f>
        <v>ГУ МВД по г.С-Пб и ЛО</v>
      </c>
      <c r="G64" s="85" t="str">
        <f>[9]Ит.пр!G6</f>
        <v>0</v>
      </c>
      <c r="H64" s="46" t="str">
        <f>[9]Ит.пр!H6</f>
        <v>Левковский С.И.</v>
      </c>
      <c r="I64" s="95"/>
      <c r="J64" s="90"/>
    </row>
    <row r="65" spans="1:10" ht="23.1" hidden="1" customHeight="1">
      <c r="A65" s="142"/>
      <c r="B65" s="92" t="s">
        <v>5</v>
      </c>
      <c r="C65" s="44" t="str">
        <f>[9]Ит.пр!C7</f>
        <v>ГУЛУЕВ Абдул Магомед-Салахович</v>
      </c>
      <c r="D65" s="44" t="str">
        <f>[9]Ит.пр!D7</f>
        <v>11.12.1993, КМС</v>
      </c>
      <c r="E65" s="44" t="str">
        <f>[9]Ит.пр!E7</f>
        <v>СКФО</v>
      </c>
      <c r="F65" s="44" t="str">
        <f>[9]Ит.пр!F7</f>
        <v>МВД по Чеченской Республике</v>
      </c>
      <c r="G65" s="86" t="str">
        <f>[9]Ит.пр!G7</f>
        <v>0</v>
      </c>
      <c r="H65" s="47" t="str">
        <f>[9]Ит.пр!H7</f>
        <v>Семененко В.Ф.</v>
      </c>
      <c r="I65" s="95"/>
      <c r="J65" s="90"/>
    </row>
    <row r="66" spans="1:10" ht="23.1" hidden="1" customHeight="1">
      <c r="A66" s="142"/>
      <c r="B66" s="92" t="s">
        <v>6</v>
      </c>
      <c r="C66" s="44" t="str">
        <f>[9]Ит.пр!C8</f>
        <v>ГАМЗАТОВ Шамиль Раджабович</v>
      </c>
      <c r="D66" s="44" t="str">
        <f>[9]Ит.пр!D8</f>
        <v>09.08.1990, КМС</v>
      </c>
      <c r="E66" s="44" t="str">
        <f>[9]Ит.пр!E8</f>
        <v>ПФО</v>
      </c>
      <c r="F66" s="44" t="str">
        <f>[9]Ит.пр!F8</f>
        <v>МВД по Республике Башкортостан</v>
      </c>
      <c r="G66" s="86">
        <f>[9]Ит.пр!G8</f>
        <v>0</v>
      </c>
      <c r="H66" s="47" t="str">
        <f>[9]Ит.пр!H8</f>
        <v>ВАЛИУЛЛИН Р.Э.</v>
      </c>
      <c r="I66" s="95"/>
      <c r="J66" s="90"/>
    </row>
    <row r="67" spans="1:10" ht="23.1" hidden="1" customHeight="1" thickBot="1">
      <c r="A67" s="143"/>
      <c r="B67" s="96" t="s">
        <v>6</v>
      </c>
      <c r="C67" s="48" t="str">
        <f>[9]Ит.пр!C9</f>
        <v>РАГОЗИН Михаил Сергеевич</v>
      </c>
      <c r="D67" s="48" t="str">
        <f>[9]Ит.пр!D9</f>
        <v>30.10.1991, КМС</v>
      </c>
      <c r="E67" s="48" t="str">
        <f>[9]Ит.пр!E9</f>
        <v>УрФО</v>
      </c>
      <c r="F67" s="48" t="str">
        <f>[9]Ит.пр!F9</f>
        <v>ГУ МВД России по Свердловской обл.</v>
      </c>
      <c r="G67" s="87">
        <f>[9]Ит.пр!G9</f>
        <v>0</v>
      </c>
      <c r="H67" s="49" t="str">
        <f>[9]Ит.пр!H9</f>
        <v>МИРОНОВ А.В.</v>
      </c>
      <c r="I67" s="95"/>
    </row>
    <row r="68" spans="1:10" ht="23.1" hidden="1" customHeight="1">
      <c r="A68" s="63"/>
      <c r="B68" s="94" t="s">
        <v>11</v>
      </c>
      <c r="C68" s="61" t="str">
        <f>[9]Ит.пр!C10</f>
        <v>ЕРОХИН Константин Вадимович</v>
      </c>
      <c r="D68" s="61" t="str">
        <f>[9]Ит.пр!D10</f>
        <v>31.01.1983, МС</v>
      </c>
      <c r="E68" s="61" t="str">
        <f>[9]Ит.пр!E10</f>
        <v>СЗФО</v>
      </c>
      <c r="F68" s="61" t="str">
        <f>[9]Ит.пр!F10</f>
        <v>УМВД России по Вологодской обл.</v>
      </c>
      <c r="G68" s="105">
        <f>[9]Ит.пр!G10</f>
        <v>0</v>
      </c>
      <c r="H68" s="62" t="str">
        <f>[9]Ит.пр!H10</f>
        <v>Штатнов М.Л.</v>
      </c>
      <c r="I68" s="95"/>
    </row>
    <row r="69" spans="1:10" ht="23.1" hidden="1" customHeight="1" thickBot="1">
      <c r="A69" s="64"/>
      <c r="B69" s="96" t="s">
        <v>12</v>
      </c>
      <c r="C69" s="48" t="str">
        <f>[9]Ит.пр!C11</f>
        <v>ТИМЕРБАЕВ Габдулла Раисович</v>
      </c>
      <c r="D69" s="48" t="str">
        <f>[9]Ит.пр!D11</f>
        <v>21.09.1981, КМС</v>
      </c>
      <c r="E69" s="48" t="str">
        <f>[9]Ит.пр!E11</f>
        <v>УФО</v>
      </c>
      <c r="F69" s="48" t="str">
        <f>[9]Ит.пр!F11</f>
        <v>УМВД России по ХМАО-Югре</v>
      </c>
      <c r="G69" s="87">
        <f>[9]Ит.пр!G11</f>
        <v>0</v>
      </c>
      <c r="H69" s="49" t="str">
        <f>[9]Ит.пр!H11</f>
        <v>Зитляужев А.Х.</v>
      </c>
      <c r="I69" s="11"/>
    </row>
    <row r="70" spans="1:10" ht="23.1" hidden="1" customHeight="1" thickBot="1">
      <c r="A70" s="1"/>
      <c r="B70" s="50"/>
      <c r="C70" s="10"/>
      <c r="D70" s="10"/>
      <c r="E70" s="26"/>
      <c r="F70" s="10"/>
      <c r="G70" s="99"/>
      <c r="H70" s="21"/>
      <c r="I70" s="95"/>
      <c r="J70" s="90"/>
    </row>
    <row r="71" spans="1:10" ht="23.1" hidden="1" customHeight="1">
      <c r="A71" s="141" t="s">
        <v>48</v>
      </c>
      <c r="B71" s="42" t="s">
        <v>4</v>
      </c>
      <c r="C71" s="56" t="str">
        <f>[10]Ит.пр!C6</f>
        <v>МОХНАТКИН Михаил Александрович</v>
      </c>
      <c r="D71" s="56" t="str">
        <f>[10]Ит.пр!D6</f>
        <v>16.01.1990, МСМК</v>
      </c>
      <c r="E71" s="56" t="str">
        <f>[10]Ит.пр!E6</f>
        <v>С-Пб</v>
      </c>
      <c r="F71" s="56" t="str">
        <f>[10]Ит.пр!F6</f>
        <v>ГУ МВД по г.С-Пб и ЛО</v>
      </c>
      <c r="G71" s="101" t="str">
        <f>[10]Ит.пр!G6</f>
        <v>0</v>
      </c>
      <c r="H71" s="57" t="str">
        <f>[10]Ит.пр!H6</f>
        <v>Левковский С.И.</v>
      </c>
      <c r="I71" s="95"/>
      <c r="J71" s="90"/>
    </row>
    <row r="72" spans="1:10" ht="23.1" hidden="1" customHeight="1">
      <c r="A72" s="142"/>
      <c r="B72" s="92" t="s">
        <v>5</v>
      </c>
      <c r="C72" s="55" t="str">
        <f>[10]Ит.пр!C7</f>
        <v>ГУГОВ Мурат Анзорович</v>
      </c>
      <c r="D72" s="55" t="str">
        <f>[10]Ит.пр!D7</f>
        <v>25.06.1990, МС</v>
      </c>
      <c r="E72" s="55" t="str">
        <f>[10]Ит.пр!E7</f>
        <v>ПФО</v>
      </c>
      <c r="F72" s="55" t="str">
        <f>[10]Ит.пр!F7</f>
        <v>МВД по Республике Башкортостан</v>
      </c>
      <c r="G72" s="100">
        <f>[10]Ит.пр!G7</f>
        <v>0</v>
      </c>
      <c r="H72" s="58" t="str">
        <f>[10]Ит.пр!H7</f>
        <v>ВАЛИУЛЛИН Р.Э.</v>
      </c>
      <c r="I72" s="95"/>
      <c r="J72" s="90"/>
    </row>
    <row r="73" spans="1:10" ht="23.1" hidden="1" customHeight="1">
      <c r="A73" s="142"/>
      <c r="B73" s="92" t="s">
        <v>6</v>
      </c>
      <c r="C73" s="55" t="str">
        <f>[10]Ит.пр!C8</f>
        <v>ПОЛЕХИН Денис Владимирович</v>
      </c>
      <c r="D73" s="55" t="str">
        <f>[10]Ит.пр!D8</f>
        <v>17.08.1990, МС</v>
      </c>
      <c r="E73" s="55" t="str">
        <f>[10]Ит.пр!E8</f>
        <v>МОС</v>
      </c>
      <c r="F73" s="55" t="str">
        <f>[10]Ит.пр!F8</f>
        <v>МВД по Республике Татарстан</v>
      </c>
      <c r="G73" s="100">
        <f>[10]Ит.пр!G8</f>
        <v>0</v>
      </c>
      <c r="H73" s="58" t="str">
        <f>[10]Ит.пр!H8</f>
        <v>АХРОМОВ В.А.</v>
      </c>
      <c r="I73" s="95"/>
      <c r="J73" s="90"/>
    </row>
    <row r="74" spans="1:10" ht="23.1" hidden="1" customHeight="1" thickBot="1">
      <c r="A74" s="143"/>
      <c r="B74" s="96" t="s">
        <v>6</v>
      </c>
      <c r="C74" s="59" t="str">
        <f>[10]Ит.пр!C9</f>
        <v>ТВАУРИ Алан Гивиевич</v>
      </c>
      <c r="D74" s="59" t="str">
        <f>[10]Ит.пр!D9</f>
        <v>08.10.1991, КМС</v>
      </c>
      <c r="E74" s="59" t="str">
        <f>[10]Ит.пр!E9</f>
        <v>СКФО</v>
      </c>
      <c r="F74" s="59" t="str">
        <f>[10]Ит.пр!F9</f>
        <v>МВД по РСО-Алания</v>
      </c>
      <c r="G74" s="102">
        <f>[10]Ит.пр!G9</f>
        <v>0</v>
      </c>
      <c r="H74" s="60" t="str">
        <f>[10]Ит.пр!H9</f>
        <v>Газзааев В.О.</v>
      </c>
      <c r="I74" s="95"/>
    </row>
    <row r="75" spans="1:10" ht="23.1" hidden="1" customHeight="1">
      <c r="A75" s="108"/>
      <c r="B75" s="94" t="s">
        <v>11</v>
      </c>
      <c r="C75" s="109" t="str">
        <f>[10]Ит.пр!C10</f>
        <v>МУХИН Федор Александрович</v>
      </c>
      <c r="D75" s="109" t="str">
        <f>[10]Ит.пр!D10</f>
        <v>11.12.1983, МС</v>
      </c>
      <c r="E75" s="109" t="str">
        <f>[10]Ит.пр!E10</f>
        <v>ЦФО</v>
      </c>
      <c r="F75" s="109" t="str">
        <f>[10]Ит.пр!F10</f>
        <v>УМВД России по Ярославской обл.</v>
      </c>
      <c r="G75" s="110" t="str">
        <f>[10]Ит.пр!G10</f>
        <v>0</v>
      </c>
      <c r="H75" s="111" t="str">
        <f>[10]Ит.пр!H10</f>
        <v>ЗАВРАЖНЫЙ В.Б.</v>
      </c>
      <c r="I75" s="95"/>
    </row>
    <row r="76" spans="1:10" ht="23.1" hidden="1" customHeight="1" thickBot="1">
      <c r="A76" s="107"/>
      <c r="B76" s="96" t="s">
        <v>11</v>
      </c>
      <c r="C76" s="59" t="str">
        <f>[10]Ит.пр!C11</f>
        <v>ПОЛОСИН Роман Владимирович</v>
      </c>
      <c r="D76" s="59" t="str">
        <f>[10]Ит.пр!D11</f>
        <v>21.04.1986, КМС</v>
      </c>
      <c r="E76" s="59" t="str">
        <f>[10]Ит.пр!E11</f>
        <v>ЦФО</v>
      </c>
      <c r="F76" s="59" t="str">
        <f>[10]Ит.пр!F11</f>
        <v>УМВД России по Липецкой обл.</v>
      </c>
      <c r="G76" s="102">
        <f>[10]Ит.пр!G11</f>
        <v>0</v>
      </c>
      <c r="H76" s="60" t="str">
        <f>[10]Ит.пр!H11</f>
        <v>Моргачев К.В.</v>
      </c>
      <c r="I76" s="11"/>
    </row>
    <row r="77" spans="1:10" ht="23.1" hidden="1" customHeight="1" thickBot="1">
      <c r="B77" s="12"/>
      <c r="C77" s="3"/>
      <c r="D77" s="4"/>
      <c r="E77" s="4"/>
      <c r="F77" s="5"/>
      <c r="G77" s="5"/>
      <c r="H77" s="3"/>
      <c r="I77" s="103">
        <v>0</v>
      </c>
      <c r="J77" s="91"/>
    </row>
    <row r="78" spans="1:10" ht="23.1" customHeight="1">
      <c r="A78" s="1"/>
      <c r="B78" s="2"/>
      <c r="C78" s="3"/>
      <c r="D78" s="4"/>
      <c r="E78" s="4"/>
      <c r="F78" s="5"/>
      <c r="G78" s="5"/>
      <c r="H78" s="3"/>
      <c r="I78" s="103">
        <v>0</v>
      </c>
      <c r="J78" s="91"/>
    </row>
    <row r="79" spans="1:10" ht="23.1" customHeight="1">
      <c r="A79" s="1"/>
      <c r="B79" s="24" t="str">
        <f>[1]реквизиты!$A$6</f>
        <v>Гл. судья, судья ВК</v>
      </c>
      <c r="C79" s="6"/>
      <c r="D79" s="6"/>
      <c r="E79" s="27"/>
      <c r="F79" s="24" t="str">
        <f>[1]реквизиты!$G$6</f>
        <v>И.Г.Циклаури</v>
      </c>
      <c r="G79" s="24"/>
      <c r="H79" s="6"/>
      <c r="I79" s="95"/>
      <c r="J79" s="90"/>
    </row>
    <row r="80" spans="1:10" ht="23.1" customHeight="1">
      <c r="A80" s="1"/>
      <c r="B80" s="24"/>
      <c r="C80" s="7"/>
      <c r="D80" s="7"/>
      <c r="E80" s="28"/>
      <c r="F80" s="23" t="str">
        <f>[1]реквизиты!$G$7</f>
        <v>/РСО- Алания /</v>
      </c>
      <c r="G80" s="23"/>
      <c r="H80" s="7"/>
      <c r="I80" s="95"/>
      <c r="J80" s="90"/>
    </row>
    <row r="81" spans="1:19" ht="23.1" customHeight="1">
      <c r="A81" s="1"/>
      <c r="B81" s="24" t="str">
        <f>[1]реквизиты!$A$8</f>
        <v>Гл. секретарь, судья ВК</v>
      </c>
      <c r="C81" s="7"/>
      <c r="D81" s="7"/>
      <c r="E81" s="28"/>
      <c r="F81" s="24" t="str">
        <f>[1]реквизиты!$G$8</f>
        <v>А.В.Поляков</v>
      </c>
      <c r="G81" s="24"/>
      <c r="H81" s="6"/>
      <c r="I81" s="95"/>
    </row>
    <row r="82" spans="1:19" ht="23.1" customHeight="1">
      <c r="C82" s="1"/>
      <c r="F82" t="str">
        <f>[1]реквизиты!$G$9</f>
        <v>/Рязань/</v>
      </c>
      <c r="H82" s="7"/>
      <c r="I82" s="95"/>
    </row>
    <row r="83" spans="1:19" ht="9" customHeight="1"/>
    <row r="84" spans="1:19" ht="29.25" customHeight="1">
      <c r="J84" s="1"/>
    </row>
    <row r="85" spans="1:19" ht="12" customHeight="1"/>
    <row r="86" spans="1:19" ht="21.75" customHeight="1"/>
    <row r="87" spans="1:19" ht="12" customHeight="1"/>
    <row r="88" spans="1:19" ht="12" customHeight="1"/>
    <row r="93" spans="1:19">
      <c r="S93" t="s">
        <v>10</v>
      </c>
    </row>
  </sheetData>
  <mergeCells count="31">
    <mergeCell ref="B6:B7"/>
    <mergeCell ref="C6:C7"/>
    <mergeCell ref="D6:D7"/>
    <mergeCell ref="E6:E7"/>
    <mergeCell ref="F6:F7"/>
    <mergeCell ref="A1:I1"/>
    <mergeCell ref="A2:I2"/>
    <mergeCell ref="A3:I3"/>
    <mergeCell ref="A4:I4"/>
    <mergeCell ref="A5:I5"/>
    <mergeCell ref="J14:J15"/>
    <mergeCell ref="I18:I19"/>
    <mergeCell ref="G6:G7"/>
    <mergeCell ref="H6:H7"/>
    <mergeCell ref="I6:I7"/>
    <mergeCell ref="I8:I9"/>
    <mergeCell ref="J8:J9"/>
    <mergeCell ref="I10:I11"/>
    <mergeCell ref="J10:J11"/>
    <mergeCell ref="I12:I13"/>
    <mergeCell ref="J12:J13"/>
    <mergeCell ref="A8:A11"/>
    <mergeCell ref="A15:A18"/>
    <mergeCell ref="A22:A25"/>
    <mergeCell ref="A29:A32"/>
    <mergeCell ref="A36:A39"/>
    <mergeCell ref="A43:A46"/>
    <mergeCell ref="A50:A53"/>
    <mergeCell ref="A57:A60"/>
    <mergeCell ref="A64:A67"/>
    <mergeCell ref="A71:A74"/>
  </mergeCells>
  <conditionalFormatting sqref="G21 G28 G35 G42 G49 G56 G63 G70">
    <cfRule type="cellIs" dxfId="2" priority="1" stopIfTrue="1" operator="equal">
      <formula>0</formula>
    </cfRule>
  </conditionalFormatting>
  <printOptions horizontalCentered="1"/>
  <pageMargins left="0" right="0" top="0.15748031496062992" bottom="0.11811023622047245" header="0.6692913385826772" footer="0.59055118110236227"/>
  <pageSetup paperSize="9" scale="94" pageOrder="overThenDown" orientation="portrait" copies="2" r:id="rId1"/>
  <headerFooter alignWithMargins="0"/>
  <rowBreaks count="1" manualBreakCount="1">
    <brk id="84" max="7" man="1"/>
  </rowBreaks>
  <colBreaks count="2" manualBreakCount="2">
    <brk id="13" max="1048575" man="1"/>
    <brk id="14" max="1048575" man="1"/>
  </colBreaks>
  <drawing r:id="rId2"/>
</worksheet>
</file>

<file path=xl/worksheets/sheet3.xml><?xml version="1.0" encoding="utf-8"?>
<worksheet xmlns="http://schemas.openxmlformats.org/spreadsheetml/2006/main" xmlns:r="http://schemas.openxmlformats.org/officeDocument/2006/relationships">
  <dimension ref="A1:S93"/>
  <sheetViews>
    <sheetView zoomScaleNormal="100" workbookViewId="0">
      <selection activeCell="A3" sqref="A3:I3"/>
    </sheetView>
  </sheetViews>
  <sheetFormatPr defaultRowHeight="13.2"/>
  <cols>
    <col min="1" max="2" width="6.77734375" customWidth="1"/>
    <col min="3" max="3" width="21.77734375" customWidth="1"/>
    <col min="4" max="4" width="13.77734375" customWidth="1"/>
    <col min="5" max="5" width="8.21875" style="29" customWidth="1"/>
    <col min="6" max="6" width="17.77734375" customWidth="1"/>
    <col min="7" max="7" width="8" customWidth="1"/>
    <col min="8" max="8" width="20" customWidth="1"/>
    <col min="9" max="9" width="0.21875" customWidth="1"/>
  </cols>
  <sheetData>
    <row r="1" spans="1:10" ht="21" customHeight="1">
      <c r="A1" s="150" t="s">
        <v>7</v>
      </c>
      <c r="B1" s="150"/>
      <c r="C1" s="150"/>
      <c r="D1" s="150"/>
      <c r="E1" s="150"/>
      <c r="F1" s="150"/>
      <c r="G1" s="150"/>
      <c r="H1" s="150"/>
      <c r="I1" s="150"/>
    </row>
    <row r="2" spans="1:10" ht="29.25" customHeight="1">
      <c r="A2" s="136" t="str">
        <f>призеры!A2</f>
        <v>СПИСОК ПРИЗЕРОВ</v>
      </c>
      <c r="B2" s="136"/>
      <c r="C2" s="136"/>
      <c r="D2" s="136"/>
      <c r="E2" s="136"/>
      <c r="F2" s="136"/>
      <c r="G2" s="136"/>
      <c r="H2" s="136"/>
      <c r="I2" s="136"/>
    </row>
    <row r="3" spans="1:10" ht="40.5" customHeight="1">
      <c r="A3" s="151" t="str">
        <f>[1]реквизиты!$A$2</f>
        <v xml:space="preserve">Чемпионат Министерства внутренних дел Российской Федерации по боевому самбо </v>
      </c>
      <c r="B3" s="151"/>
      <c r="C3" s="151"/>
      <c r="D3" s="151"/>
      <c r="E3" s="151"/>
      <c r="F3" s="151"/>
      <c r="G3" s="151"/>
      <c r="H3" s="151"/>
      <c r="I3" s="151"/>
    </row>
    <row r="4" spans="1:10" ht="16.5" customHeight="1" thickBot="1">
      <c r="A4" s="136" t="str">
        <f>[1]реквизиты!$A$3</f>
        <v>21-27 января 2019г.                             г.Санкт-Петербург</v>
      </c>
      <c r="B4" s="136"/>
      <c r="C4" s="136"/>
      <c r="D4" s="136"/>
      <c r="E4" s="136"/>
      <c r="F4" s="136"/>
      <c r="G4" s="136"/>
      <c r="H4" s="136"/>
      <c r="I4" s="136"/>
    </row>
    <row r="5" spans="1:10" ht="3.75" hidden="1" customHeight="1" thickBot="1">
      <c r="A5" s="136"/>
      <c r="B5" s="136"/>
      <c r="C5" s="136"/>
      <c r="D5" s="136"/>
      <c r="E5" s="136"/>
      <c r="F5" s="136"/>
      <c r="G5" s="136"/>
      <c r="H5" s="136"/>
      <c r="I5" s="136"/>
    </row>
    <row r="6" spans="1:10" ht="11.1" customHeight="1">
      <c r="B6" s="147" t="s">
        <v>0</v>
      </c>
      <c r="C6" s="139" t="s">
        <v>1</v>
      </c>
      <c r="D6" s="139" t="s">
        <v>2</v>
      </c>
      <c r="E6" s="139" t="s">
        <v>15</v>
      </c>
      <c r="F6" s="139" t="s">
        <v>16</v>
      </c>
      <c r="G6" s="137"/>
      <c r="H6" s="152" t="s">
        <v>3</v>
      </c>
      <c r="I6" s="154"/>
    </row>
    <row r="7" spans="1:10" ht="13.5" customHeight="1" thickBot="1">
      <c r="B7" s="148"/>
      <c r="C7" s="140"/>
      <c r="D7" s="140"/>
      <c r="E7" s="140"/>
      <c r="F7" s="140"/>
      <c r="G7" s="138"/>
      <c r="H7" s="153"/>
      <c r="I7" s="154"/>
    </row>
    <row r="8" spans="1:10" ht="23.1" hidden="1" customHeight="1">
      <c r="A8" s="141" t="s">
        <v>8</v>
      </c>
      <c r="B8" s="80" t="s">
        <v>4</v>
      </c>
      <c r="C8" s="45" t="s">
        <v>49</v>
      </c>
      <c r="D8" s="45" t="s">
        <v>50</v>
      </c>
      <c r="E8" s="45" t="s">
        <v>51</v>
      </c>
      <c r="F8" s="45" t="s">
        <v>52</v>
      </c>
      <c r="G8" s="85">
        <v>0</v>
      </c>
      <c r="H8" s="46" t="s">
        <v>53</v>
      </c>
      <c r="I8" s="155"/>
      <c r="J8" s="135"/>
    </row>
    <row r="9" spans="1:10" ht="23.1" hidden="1" customHeight="1">
      <c r="A9" s="142"/>
      <c r="B9" s="81" t="s">
        <v>5</v>
      </c>
      <c r="C9" s="44" t="s">
        <v>54</v>
      </c>
      <c r="D9" s="44" t="s">
        <v>55</v>
      </c>
      <c r="E9" s="44" t="s">
        <v>51</v>
      </c>
      <c r="F9" s="44" t="s">
        <v>56</v>
      </c>
      <c r="G9" s="86">
        <v>0</v>
      </c>
      <c r="H9" s="47" t="s">
        <v>57</v>
      </c>
      <c r="I9" s="155"/>
      <c r="J9" s="135"/>
    </row>
    <row r="10" spans="1:10" ht="23.1" hidden="1" customHeight="1">
      <c r="A10" s="142"/>
      <c r="B10" s="82" t="s">
        <v>6</v>
      </c>
      <c r="C10" s="44" t="s">
        <v>58</v>
      </c>
      <c r="D10" s="44" t="s">
        <v>59</v>
      </c>
      <c r="E10" s="44" t="s">
        <v>51</v>
      </c>
      <c r="F10" s="44" t="s">
        <v>60</v>
      </c>
      <c r="G10" s="86">
        <v>0</v>
      </c>
      <c r="H10" s="47" t="s">
        <v>61</v>
      </c>
      <c r="I10" s="155"/>
      <c r="J10" s="135"/>
    </row>
    <row r="11" spans="1:10" ht="23.1" hidden="1" customHeight="1" thickBot="1">
      <c r="A11" s="143"/>
      <c r="B11" s="84" t="s">
        <v>6</v>
      </c>
      <c r="C11" s="48" t="s">
        <v>62</v>
      </c>
      <c r="D11" s="48" t="s">
        <v>63</v>
      </c>
      <c r="E11" s="48" t="s">
        <v>51</v>
      </c>
      <c r="F11" s="48" t="s">
        <v>64</v>
      </c>
      <c r="G11" s="87">
        <v>0</v>
      </c>
      <c r="H11" s="49" t="s">
        <v>65</v>
      </c>
      <c r="I11" s="155"/>
      <c r="J11" s="135"/>
    </row>
    <row r="12" spans="1:10" ht="23.1" hidden="1" customHeight="1">
      <c r="A12" s="63"/>
      <c r="B12" s="104" t="s">
        <v>11</v>
      </c>
      <c r="C12" s="61" t="s">
        <v>66</v>
      </c>
      <c r="D12" s="61" t="s">
        <v>67</v>
      </c>
      <c r="E12" s="61" t="s">
        <v>51</v>
      </c>
      <c r="F12" s="61" t="s">
        <v>52</v>
      </c>
      <c r="G12" s="105">
        <v>0</v>
      </c>
      <c r="H12" s="62" t="s">
        <v>68</v>
      </c>
      <c r="I12" s="149"/>
      <c r="J12" s="135"/>
    </row>
    <row r="13" spans="1:10" ht="23.1" hidden="1" customHeight="1" thickBot="1">
      <c r="A13" s="64"/>
      <c r="B13" s="84" t="s">
        <v>11</v>
      </c>
      <c r="C13" s="48" t="s">
        <v>69</v>
      </c>
      <c r="D13" s="48" t="s">
        <v>70</v>
      </c>
      <c r="E13" s="48" t="s">
        <v>51</v>
      </c>
      <c r="F13" s="48" t="s">
        <v>71</v>
      </c>
      <c r="G13" s="87">
        <v>0</v>
      </c>
      <c r="H13" s="49" t="s">
        <v>72</v>
      </c>
      <c r="I13" s="149"/>
      <c r="J13" s="135"/>
    </row>
    <row r="14" spans="1:10" ht="23.1" hidden="1" customHeight="1" thickBot="1">
      <c r="B14" s="8"/>
      <c r="C14" s="9"/>
      <c r="D14" s="9"/>
      <c r="E14" s="25"/>
      <c r="F14" s="9"/>
      <c r="G14" s="88"/>
      <c r="H14" s="9"/>
      <c r="I14" s="95"/>
      <c r="J14" s="135"/>
    </row>
    <row r="15" spans="1:10" ht="23.1" hidden="1" customHeight="1">
      <c r="A15" s="141" t="s">
        <v>9</v>
      </c>
      <c r="B15" s="42" t="s">
        <v>4</v>
      </c>
      <c r="C15" s="45" t="str">
        <f>[2]Ит.пр!C6</f>
        <v>АСКАНАКОВ Родион Рафаилович</v>
      </c>
      <c r="D15" s="45" t="str">
        <f>[2]Ит.пр!D6</f>
        <v>22.09.1990, МСМК</v>
      </c>
      <c r="E15" s="45" t="str">
        <f>[2]Ит.пр!E6</f>
        <v>ПФО</v>
      </c>
      <c r="F15" s="45" t="str">
        <f>[2]Ит.пр!F6</f>
        <v>МВД по Республике Татарстан</v>
      </c>
      <c r="G15" s="85">
        <f>[2]Ит.пр!G6</f>
        <v>100</v>
      </c>
      <c r="H15" s="46" t="str">
        <f>[2]Ит.пр!H6</f>
        <v>ДЕМЕНЕВ С.В.</v>
      </c>
      <c r="I15" s="95"/>
      <c r="J15" s="135"/>
    </row>
    <row r="16" spans="1:10" ht="23.1" hidden="1" customHeight="1">
      <c r="A16" s="142"/>
      <c r="B16" s="92" t="s">
        <v>5</v>
      </c>
      <c r="C16" s="44" t="str">
        <f>[2]Ит.пр!C7</f>
        <v>МИЛОВИДОВ Алексей Павлович</v>
      </c>
      <c r="D16" s="44" t="str">
        <f>[2]Ит.пр!D7</f>
        <v>07.01.1992, МС</v>
      </c>
      <c r="E16" s="44" t="str">
        <f>[2]Ит.пр!E7</f>
        <v>ЦФО</v>
      </c>
      <c r="F16" s="44" t="str">
        <f>[2]Ит.пр!F7</f>
        <v>ГУ МВД России по Московской обл.</v>
      </c>
      <c r="G16" s="86">
        <f>[2]Ит.пр!G7</f>
        <v>80</v>
      </c>
      <c r="H16" s="47" t="str">
        <f>[2]Ит.пр!H7</f>
        <v>ТЕРЕХОВ М.П.</v>
      </c>
      <c r="I16" s="95"/>
    </row>
    <row r="17" spans="1:16" ht="23.1" hidden="1" customHeight="1">
      <c r="A17" s="142"/>
      <c r="B17" s="92" t="s">
        <v>6</v>
      </c>
      <c r="C17" s="44" t="str">
        <f>[2]Ит.пр!C8</f>
        <v>ЛАМАНОВ Владимир Александрович</v>
      </c>
      <c r="D17" s="44" t="str">
        <f>[2]Ит.пр!D8</f>
        <v>20..111992, МСМК</v>
      </c>
      <c r="E17" s="44" t="str">
        <f>[2]Ит.пр!E8</f>
        <v>ЦФО</v>
      </c>
      <c r="F17" s="44" t="str">
        <f>[2]Ит.пр!F8</f>
        <v>УМВД России по Рязанской обл.</v>
      </c>
      <c r="G17" s="86">
        <f>[2]Ит.пр!G8</f>
        <v>70</v>
      </c>
      <c r="H17" s="47" t="str">
        <f>[2]Ит.пр!H8</f>
        <v>ШИЦКОВ К.С.</v>
      </c>
      <c r="I17" s="95"/>
    </row>
    <row r="18" spans="1:16" ht="23.1" hidden="1" customHeight="1" thickBot="1">
      <c r="A18" s="143"/>
      <c r="B18" s="96" t="s">
        <v>6</v>
      </c>
      <c r="C18" s="48" t="str">
        <f>[2]Ит.пр!C9</f>
        <v>АУРСУЛОВ Артем Егорович</v>
      </c>
      <c r="D18" s="48" t="str">
        <f>[2]Ит.пр!D9</f>
        <v>30.05.1997, МС</v>
      </c>
      <c r="E18" s="48" t="str">
        <f>[2]Ит.пр!E9</f>
        <v>ЦФО</v>
      </c>
      <c r="F18" s="48" t="str">
        <f>[2]Ит.пр!F9</f>
        <v>УМВД России по Владимирской обл.</v>
      </c>
      <c r="G18" s="87">
        <f>[2]Ит.пр!G9</f>
        <v>70</v>
      </c>
      <c r="H18" s="49" t="str">
        <f>[2]Ит.пр!H9</f>
        <v>ГУНДАРЕВ И.В.</v>
      </c>
      <c r="I18" s="149"/>
    </row>
    <row r="19" spans="1:16" ht="23.1" hidden="1" customHeight="1">
      <c r="A19" s="63"/>
      <c r="B19" s="94" t="s">
        <v>11</v>
      </c>
      <c r="C19" s="61" t="str">
        <f>[2]Ит.пр!C10</f>
        <v>БЕЛЯЕВ Максим Николаевич</v>
      </c>
      <c r="D19" s="61" t="str">
        <f>[2]Ит.пр!D10</f>
        <v>11.08.1990, КМС</v>
      </c>
      <c r="E19" s="61" t="str">
        <f>[2]Ит.пр!E10</f>
        <v>ЮФО</v>
      </c>
      <c r="F19" s="61" t="str">
        <f>[2]Ит.пр!F10</f>
        <v>ГУ МВД России по Краснодарскому краю</v>
      </c>
      <c r="G19" s="105">
        <f>[2]Ит.пр!G10</f>
        <v>50</v>
      </c>
      <c r="H19" s="62" t="str">
        <f>[2]Ит.пр!H10</f>
        <v>МАТЮШЕНКО Е.А.</v>
      </c>
      <c r="I19" s="149"/>
    </row>
    <row r="20" spans="1:16" ht="23.1" hidden="1" customHeight="1" thickBot="1">
      <c r="A20" s="64"/>
      <c r="B20" s="96" t="s">
        <v>11</v>
      </c>
      <c r="C20" s="48" t="str">
        <f>[2]Ит.пр!C11</f>
        <v>АРУШАНЯН Сергей Суренович</v>
      </c>
      <c r="D20" s="48" t="str">
        <f>[2]Ит.пр!D11</f>
        <v>28.05.1996, КМС</v>
      </c>
      <c r="E20" s="48" t="str">
        <f>[2]Ит.пр!E11</f>
        <v>СКФО</v>
      </c>
      <c r="F20" s="48" t="str">
        <f>[2]Ит.пр!F11</f>
        <v>ГУ МВД России по Ставропольскому краю</v>
      </c>
      <c r="G20" s="87">
        <f>[2]Ит.пр!G11</f>
        <v>50</v>
      </c>
      <c r="H20" s="49" t="str">
        <f>[2]Ит.пр!H11</f>
        <v>Пронькин А.Н.</v>
      </c>
      <c r="I20" s="11"/>
    </row>
    <row r="21" spans="1:16" ht="23.1" hidden="1" customHeight="1" thickBot="1">
      <c r="B21" s="13"/>
      <c r="C21" s="9"/>
      <c r="D21" s="9"/>
      <c r="E21" s="25"/>
      <c r="F21" s="9"/>
      <c r="G21" s="9"/>
      <c r="H21" s="9"/>
      <c r="I21" s="95"/>
      <c r="J21" s="90"/>
    </row>
    <row r="22" spans="1:16" ht="23.1" hidden="1" customHeight="1">
      <c r="A22" s="141" t="s">
        <v>17</v>
      </c>
      <c r="B22" s="42" t="s">
        <v>4</v>
      </c>
      <c r="C22" s="45" t="str">
        <f>[3]Ит.пр!C6</f>
        <v>ГАМЗАЕВ Мухтар Сахратулаевич</v>
      </c>
      <c r="D22" s="45" t="str">
        <f>[3]Ит.пр!D6</f>
        <v>24.09.1992, МСМК</v>
      </c>
      <c r="E22" s="45" t="str">
        <f>[3]Ит.пр!E6</f>
        <v>ПФО</v>
      </c>
      <c r="F22" s="45" t="str">
        <f>[3]Ит.пр!F6</f>
        <v>МВД по Республике Татарстан</v>
      </c>
      <c r="G22" s="85">
        <f>[3]Ит.пр!G6</f>
        <v>0</v>
      </c>
      <c r="H22" s="46" t="str">
        <f>[3]Ит.пр!H6</f>
        <v>ДЕМЕНЕВ С.В.</v>
      </c>
      <c r="I22" s="95"/>
      <c r="J22" s="90"/>
    </row>
    <row r="23" spans="1:16" ht="23.1" hidden="1" customHeight="1">
      <c r="A23" s="142"/>
      <c r="B23" s="92" t="s">
        <v>5</v>
      </c>
      <c r="C23" s="44" t="str">
        <f>[3]Ит.пр!C7</f>
        <v>КОНЗОШЕВ Рустам Александрович</v>
      </c>
      <c r="D23" s="44" t="str">
        <f>[3]Ит.пр!D7</f>
        <v>22.08.1990, МСМК</v>
      </c>
      <c r="E23" s="44" t="str">
        <f>[3]Ит.пр!E7</f>
        <v>С-Пб</v>
      </c>
      <c r="F23" s="44" t="str">
        <f>[3]Ит.пр!F7</f>
        <v>ГУ МВД по г.С-Пб и ЛО</v>
      </c>
      <c r="G23" s="86" t="str">
        <f>[3]Ит.пр!G7</f>
        <v>0</v>
      </c>
      <c r="H23" s="47" t="str">
        <f>[3]Ит.пр!H7</f>
        <v>Левковский С.И.</v>
      </c>
      <c r="I23" s="95"/>
      <c r="J23" s="90"/>
    </row>
    <row r="24" spans="1:16" ht="23.1" hidden="1" customHeight="1">
      <c r="A24" s="142"/>
      <c r="B24" s="92" t="s">
        <v>6</v>
      </c>
      <c r="C24" s="44" t="str">
        <f>[3]Ит.пр!C8</f>
        <v>ЮСУПОВ Адам Рашитович</v>
      </c>
      <c r="D24" s="44" t="str">
        <f>[3]Ит.пр!D8</f>
        <v>15.09.1993, КМС</v>
      </c>
      <c r="E24" s="44" t="str">
        <f>[3]Ит.пр!E8</f>
        <v>ПФО</v>
      </c>
      <c r="F24" s="44" t="str">
        <f>[3]Ит.пр!F8</f>
        <v>ГУ МВД России по Саратовской области</v>
      </c>
      <c r="G24" s="86" t="str">
        <f>[3]Ит.пр!G8</f>
        <v>0</v>
      </c>
      <c r="H24" s="47" t="str">
        <f>[3]Ит.пр!H8</f>
        <v>Аристов А.Е.</v>
      </c>
      <c r="I24" s="95"/>
      <c r="J24" s="90"/>
    </row>
    <row r="25" spans="1:16" ht="23.1" hidden="1" customHeight="1" thickBot="1">
      <c r="A25" s="143"/>
      <c r="B25" s="96" t="s">
        <v>6</v>
      </c>
      <c r="C25" s="48" t="str">
        <f>[3]Ит.пр!C9</f>
        <v>ХЕРТЕК Ай-Херел Шолбанович</v>
      </c>
      <c r="D25" s="48" t="str">
        <f>[3]Ит.пр!D9</f>
        <v>04.08.1999, МС</v>
      </c>
      <c r="E25" s="48" t="str">
        <f>[3]Ит.пр!E9</f>
        <v>ЦФО</v>
      </c>
      <c r="F25" s="48" t="str">
        <f>[3]Ит.пр!F9</f>
        <v>ГУ МВД России по Московской обл.</v>
      </c>
      <c r="G25" s="87">
        <f>[3]Ит.пр!G9</f>
        <v>0</v>
      </c>
      <c r="H25" s="49" t="str">
        <f>[3]Ит.пр!H9</f>
        <v>ТЕРЕХОВ М.П.</v>
      </c>
      <c r="I25" s="95"/>
    </row>
    <row r="26" spans="1:16" ht="23.1" hidden="1" customHeight="1">
      <c r="A26" s="63"/>
      <c r="B26" s="94" t="s">
        <v>11</v>
      </c>
      <c r="C26" s="61" t="str">
        <f>[3]Ит.пр!C10</f>
        <v>САНАА Мерген Михайлович</v>
      </c>
      <c r="D26" s="61" t="str">
        <f>[3]Ит.пр!D10</f>
        <v>25.09.1982, КМС</v>
      </c>
      <c r="E26" s="61" t="str">
        <f>[3]Ит.пр!E10</f>
        <v>СФО</v>
      </c>
      <c r="F26" s="61" t="str">
        <f>[3]Ит.пр!F10</f>
        <v>МВД по Республике Тыва</v>
      </c>
      <c r="G26" s="105">
        <f>[3]Ит.пр!G10</f>
        <v>0</v>
      </c>
      <c r="H26" s="62" t="str">
        <f>[3]Ит.пр!H10</f>
        <v>Кыргыс А.В.</v>
      </c>
      <c r="I26" s="95"/>
      <c r="L26" s="17"/>
      <c r="M26" s="18"/>
      <c r="N26" s="17"/>
      <c r="O26" s="19"/>
      <c r="P26" s="43"/>
    </row>
    <row r="27" spans="1:16" ht="23.1" hidden="1" customHeight="1" thickBot="1">
      <c r="A27" s="64"/>
      <c r="B27" s="96" t="s">
        <v>11</v>
      </c>
      <c r="C27" s="48" t="str">
        <f>[3]Ит.пр!C11</f>
        <v>ДОНЦОВ Александр Александрович</v>
      </c>
      <c r="D27" s="48" t="str">
        <f>[3]Ит.пр!D11</f>
        <v>05.04.1994, МС</v>
      </c>
      <c r="E27" s="48" t="str">
        <f>[3]Ит.пр!E11</f>
        <v>ЦФО</v>
      </c>
      <c r="F27" s="48" t="str">
        <f>[3]Ит.пр!F11</f>
        <v>УМВД России по Владимирской обл.</v>
      </c>
      <c r="G27" s="87">
        <f>[3]Ит.пр!G11</f>
        <v>0</v>
      </c>
      <c r="H27" s="49" t="str">
        <f>[3]Ит.пр!H11</f>
        <v>ГУНДАРЕВ И.В.</v>
      </c>
      <c r="I27" s="11"/>
    </row>
    <row r="28" spans="1:16" ht="23.1" hidden="1" customHeight="1" thickBot="1">
      <c r="A28" s="30"/>
      <c r="B28" s="12"/>
      <c r="C28" s="43"/>
      <c r="D28" s="16"/>
      <c r="E28" s="16"/>
      <c r="F28" s="17"/>
      <c r="G28" s="9"/>
      <c r="H28" s="20"/>
      <c r="I28" s="95"/>
      <c r="J28" s="90"/>
    </row>
    <row r="29" spans="1:16" ht="23.1" hidden="1" customHeight="1">
      <c r="A29" s="141" t="s">
        <v>18</v>
      </c>
      <c r="B29" s="42" t="s">
        <v>4</v>
      </c>
      <c r="C29" s="45" t="str">
        <f>[4]ит.пр!C6</f>
        <v>НЕВЗОРОВ Алексей Александрович</v>
      </c>
      <c r="D29" s="45" t="str">
        <f>[4]ит.пр!D6</f>
        <v>29.08.1988, МС</v>
      </c>
      <c r="E29" s="45" t="str">
        <f>[4]ит.пр!E6</f>
        <v>ЦФО</v>
      </c>
      <c r="F29" s="45" t="str">
        <f>[4]ит.пр!F6</f>
        <v>ГУ МВД России по Московской обл.</v>
      </c>
      <c r="G29" s="85">
        <f>[4]ит.пр!G6</f>
        <v>0</v>
      </c>
      <c r="H29" s="46" t="str">
        <f>[4]ит.пр!H6</f>
        <v>ТЕРЕХОВ М.П.</v>
      </c>
      <c r="I29" s="95"/>
      <c r="J29" s="90"/>
    </row>
    <row r="30" spans="1:16" ht="23.1" hidden="1" customHeight="1">
      <c r="A30" s="142"/>
      <c r="B30" s="92" t="s">
        <v>5</v>
      </c>
      <c r="C30" s="44" t="str">
        <f>[4]ит.пр!C7</f>
        <v>УЛАНБЕКОВ Тагир Раджабович</v>
      </c>
      <c r="D30" s="44" t="str">
        <f>[4]ит.пр!D7</f>
        <v>07.08.1991, КМС</v>
      </c>
      <c r="E30" s="44" t="str">
        <f>[4]ит.пр!E7</f>
        <v>ЮФО</v>
      </c>
      <c r="F30" s="44" t="str">
        <f>[4]ит.пр!F7</f>
        <v>ГУ МВД России по Краснодарскому краю</v>
      </c>
      <c r="G30" s="86">
        <f>[4]ит.пр!G7</f>
        <v>0</v>
      </c>
      <c r="H30" s="47" t="str">
        <f>[4]ит.пр!H7</f>
        <v>МАТЮШЕНКО Е.А.</v>
      </c>
      <c r="I30" s="95"/>
      <c r="J30" s="90"/>
    </row>
    <row r="31" spans="1:16" ht="23.1" hidden="1" customHeight="1">
      <c r="A31" s="142"/>
      <c r="B31" s="92" t="s">
        <v>6</v>
      </c>
      <c r="C31" s="44" t="str">
        <f>[4]ит.пр!C8</f>
        <v>РОЖКОВ Максим Юрьевич</v>
      </c>
      <c r="D31" s="44" t="str">
        <f>[4]ит.пр!D8</f>
        <v>23.09.1987, МС</v>
      </c>
      <c r="E31" s="44" t="str">
        <f>[4]ит.пр!E8</f>
        <v>МОС</v>
      </c>
      <c r="F31" s="44" t="str">
        <f>[4]ит.пр!F8</f>
        <v>ГУ МВД России по Нижегородской обл.</v>
      </c>
      <c r="G31" s="86">
        <f>[4]ит.пр!G8</f>
        <v>0</v>
      </c>
      <c r="H31" s="47" t="str">
        <f>[4]ит.пр!H8</f>
        <v>Ивченко Д.А.</v>
      </c>
      <c r="I31" s="95"/>
      <c r="J31" s="90"/>
    </row>
    <row r="32" spans="1:16" ht="23.1" hidden="1" customHeight="1" thickBot="1">
      <c r="A32" s="143"/>
      <c r="B32" s="96" t="s">
        <v>6</v>
      </c>
      <c r="C32" s="48" t="str">
        <f>[4]ит.пр!C9</f>
        <v>АБДУЛАЕВ Гаджи Сайпулаевич</v>
      </c>
      <c r="D32" s="48" t="str">
        <f>[4]ит.пр!D9</f>
        <v>13.02.1991, КМС</v>
      </c>
      <c r="E32" s="48" t="str">
        <f>[4]ит.пр!E9</f>
        <v>СКФО</v>
      </c>
      <c r="F32" s="48" t="str">
        <f>[4]ит.пр!F9</f>
        <v>МВД по Республике Дагестан</v>
      </c>
      <c r="G32" s="87">
        <f>[4]ит.пр!G9</f>
        <v>0</v>
      </c>
      <c r="H32" s="49" t="str">
        <f>[4]ит.пр!H9</f>
        <v>Муртазалиев А.А.</v>
      </c>
      <c r="I32" s="95"/>
    </row>
    <row r="33" spans="1:10" ht="23.1" hidden="1" customHeight="1">
      <c r="A33" s="108"/>
      <c r="B33" s="94" t="s">
        <v>11</v>
      </c>
      <c r="C33" s="61" t="str">
        <f>[4]ит.пр!C10</f>
        <v>РЕПЕТЮК Павел Олегович</v>
      </c>
      <c r="D33" s="61" t="str">
        <f>[4]ит.пр!D10</f>
        <v>17.09.1991, МС</v>
      </c>
      <c r="E33" s="61" t="str">
        <f>[4]ит.пр!E10</f>
        <v>ЦФО</v>
      </c>
      <c r="F33" s="61" t="str">
        <f>[4]ит.пр!F10</f>
        <v>УМВД России по Владимирской обл.</v>
      </c>
      <c r="G33" s="105">
        <f>[4]ит.пр!G10</f>
        <v>0</v>
      </c>
      <c r="H33" s="62" t="str">
        <f>[4]ит.пр!H10</f>
        <v>ГУНДАРЕВ И.В.</v>
      </c>
      <c r="I33" s="95"/>
    </row>
    <row r="34" spans="1:10" ht="23.1" hidden="1" customHeight="1" thickBot="1">
      <c r="A34" s="107"/>
      <c r="B34" s="96" t="s">
        <v>11</v>
      </c>
      <c r="C34" s="48" t="str">
        <f>[4]ит.пр!C11</f>
        <v>ТАЛДИЕВ Рустам Амирханович</v>
      </c>
      <c r="D34" s="48" t="str">
        <f>[4]ит.пр!D11</f>
        <v>01.01.1993, ЗМС</v>
      </c>
      <c r="E34" s="48" t="str">
        <f>[4]ит.пр!E11</f>
        <v>С-Пб</v>
      </c>
      <c r="F34" s="48" t="str">
        <f>[4]ит.пр!F11</f>
        <v>ГУ МВД по г.С-Пб и ЛО</v>
      </c>
      <c r="G34" s="87" t="str">
        <f>[4]ит.пр!G11</f>
        <v>0</v>
      </c>
      <c r="H34" s="49" t="str">
        <f>[4]ит.пр!H11</f>
        <v>Левковский С.И.</v>
      </c>
      <c r="I34" s="95"/>
    </row>
    <row r="35" spans="1:10" ht="23.1" hidden="1" customHeight="1" thickBot="1">
      <c r="A35" s="30"/>
      <c r="B35" s="12"/>
      <c r="C35" s="43"/>
      <c r="D35" s="16"/>
      <c r="E35" s="16"/>
      <c r="F35" s="17"/>
      <c r="G35" s="97"/>
      <c r="H35" s="20"/>
      <c r="I35" s="95"/>
      <c r="J35" s="90"/>
    </row>
    <row r="36" spans="1:10" ht="23.1" hidden="1" customHeight="1">
      <c r="A36" s="141" t="s">
        <v>13</v>
      </c>
      <c r="B36" s="42" t="s">
        <v>4</v>
      </c>
      <c r="C36" s="45" t="str">
        <f>[5]ит.пр!C6</f>
        <v>ХАБИБУЛАЕВ Шейх-Мансур Ибрагимович</v>
      </c>
      <c r="D36" s="45" t="str">
        <f>[5]ит.пр!D6</f>
        <v>27.04.1994, МСМК</v>
      </c>
      <c r="E36" s="45" t="str">
        <f>[5]ит.пр!E6</f>
        <v>С-Пб</v>
      </c>
      <c r="F36" s="45" t="str">
        <f>[5]ит.пр!F6</f>
        <v>ГУ МВД по г.С-Пб и ЛО</v>
      </c>
      <c r="G36" s="85" t="str">
        <f>[5]ит.пр!G6</f>
        <v>0</v>
      </c>
      <c r="H36" s="46" t="str">
        <f>[5]ит.пр!H6</f>
        <v>Левковский С.И.</v>
      </c>
      <c r="I36" s="95"/>
      <c r="J36" s="90"/>
    </row>
    <row r="37" spans="1:10" ht="23.1" hidden="1" customHeight="1">
      <c r="A37" s="142"/>
      <c r="B37" s="92" t="s">
        <v>5</v>
      </c>
      <c r="C37" s="44" t="str">
        <f>[5]ит.пр!C7</f>
        <v>ТАЛДИЕВ Адам Амирханович</v>
      </c>
      <c r="D37" s="44" t="str">
        <f>[5]ит.пр!D7</f>
        <v>01.12.1990, МСМК</v>
      </c>
      <c r="E37" s="44" t="str">
        <f>[5]ит.пр!E7</f>
        <v>С-Пб</v>
      </c>
      <c r="F37" s="44" t="str">
        <f>[5]ит.пр!F7</f>
        <v>ГУ МВД по г.С-Пб и ЛО</v>
      </c>
      <c r="G37" s="86" t="str">
        <f>[5]ит.пр!G7</f>
        <v>0</v>
      </c>
      <c r="H37" s="47" t="str">
        <f>[5]ит.пр!H7</f>
        <v>Левковский С.И.</v>
      </c>
      <c r="I37" s="95"/>
      <c r="J37" s="90"/>
    </row>
    <row r="38" spans="1:10" ht="23.1" hidden="1" customHeight="1">
      <c r="A38" s="142"/>
      <c r="B38" s="92" t="s">
        <v>6</v>
      </c>
      <c r="C38" s="44" t="str">
        <f>[5]ит.пр!C8</f>
        <v>АЛИБЕКОВ Джаддал Джамбекович</v>
      </c>
      <c r="D38" s="44" t="str">
        <f>[5]ит.пр!D8</f>
        <v>11.08.1996, КМС</v>
      </c>
      <c r="E38" s="44" t="str">
        <f>[5]ит.пр!E8</f>
        <v>СКФО</v>
      </c>
      <c r="F38" s="44" t="str">
        <f>[5]ит.пр!F8</f>
        <v>МВД по Чеченской Республике</v>
      </c>
      <c r="G38" s="86" t="str">
        <f>[5]ит.пр!G8</f>
        <v>0</v>
      </c>
      <c r="H38" s="47" t="str">
        <f>[5]ит.пр!H8</f>
        <v>Семененко В.Ф.</v>
      </c>
      <c r="I38" s="95"/>
      <c r="J38" s="90"/>
    </row>
    <row r="39" spans="1:10" ht="23.1" hidden="1" customHeight="1" thickBot="1">
      <c r="A39" s="143"/>
      <c r="B39" s="96" t="s">
        <v>6</v>
      </c>
      <c r="C39" s="48" t="str">
        <f>[5]ит.пр!C9</f>
        <v>ОНДАР Ренат Витальевич</v>
      </c>
      <c r="D39" s="48" t="str">
        <f>[5]ит.пр!D9</f>
        <v>07.02.1995, КМС</v>
      </c>
      <c r="E39" s="48" t="str">
        <f>[5]ит.пр!E9</f>
        <v>СФО</v>
      </c>
      <c r="F39" s="48" t="str">
        <f>[5]ит.пр!F9</f>
        <v>МВД по Республике Тыва</v>
      </c>
      <c r="G39" s="87">
        <f>[5]ит.пр!G9</f>
        <v>0</v>
      </c>
      <c r="H39" s="49" t="str">
        <f>[5]ит.пр!H9</f>
        <v>Кыргыс А.В.</v>
      </c>
      <c r="I39" s="89" t="s">
        <v>14</v>
      </c>
    </row>
    <row r="40" spans="1:10" ht="23.1" hidden="1" customHeight="1">
      <c r="A40" s="63"/>
      <c r="B40" s="94" t="s">
        <v>11</v>
      </c>
      <c r="C40" s="61" t="str">
        <f>[5]ит.пр!C10</f>
        <v>МУРАДОВ Рашад Махир - оглы</v>
      </c>
      <c r="D40" s="61" t="str">
        <f>[5]ит.пр!D10</f>
        <v>29.10.1989, МСМК</v>
      </c>
      <c r="E40" s="61" t="str">
        <f>[5]ит.пр!E10</f>
        <v>ПФО</v>
      </c>
      <c r="F40" s="61" t="str">
        <f>[5]ит.пр!F10</f>
        <v>МВД по Республике Башкортостан</v>
      </c>
      <c r="G40" s="105">
        <f>[5]ит.пр!G10</f>
        <v>0</v>
      </c>
      <c r="H40" s="62" t="str">
        <f>[5]ит.пр!H10</f>
        <v>ВАЛИУЛЛИН Р.Э.</v>
      </c>
      <c r="I40" s="95"/>
    </row>
    <row r="41" spans="1:10" ht="23.1" hidden="1" customHeight="1" thickBot="1">
      <c r="A41" s="64"/>
      <c r="B41" s="96" t="s">
        <v>11</v>
      </c>
      <c r="C41" s="48" t="str">
        <f>[5]ит.пр!C11</f>
        <v>БУЛЫКИН Ренат Ильдарович</v>
      </c>
      <c r="D41" s="48" t="str">
        <f>[5]ит.пр!D11</f>
        <v>11.02.1990, МС</v>
      </c>
      <c r="E41" s="48" t="str">
        <f>[5]ит.пр!E11</f>
        <v>ЦФО</v>
      </c>
      <c r="F41" s="48" t="str">
        <f>[5]ит.пр!F11</f>
        <v>УМВД России по Владимирской обл.</v>
      </c>
      <c r="G41" s="87" t="str">
        <f>[5]ит.пр!G11</f>
        <v>0</v>
      </c>
      <c r="H41" s="49" t="str">
        <f>[5]ит.пр!H11</f>
        <v>Гундарев И.В.</v>
      </c>
      <c r="I41" s="95"/>
    </row>
    <row r="42" spans="1:10" ht="23.1" hidden="1" customHeight="1" thickBot="1">
      <c r="B42" s="51"/>
      <c r="C42" s="52"/>
      <c r="D42" s="52"/>
      <c r="E42" s="53"/>
      <c r="F42" s="52"/>
      <c r="G42" s="52"/>
      <c r="H42" s="54"/>
      <c r="I42" s="95"/>
      <c r="J42" s="90"/>
    </row>
    <row r="43" spans="1:10" ht="23.1" hidden="1" customHeight="1">
      <c r="A43" s="141" t="s">
        <v>19</v>
      </c>
      <c r="B43" s="42" t="s">
        <v>4</v>
      </c>
      <c r="C43" s="45" t="str">
        <f>[6]ит.пр!C6</f>
        <v>ХАТХОХУ Байзет Зурбиевич</v>
      </c>
      <c r="D43" s="45" t="str">
        <f>[6]ит.пр!D6</f>
        <v>19.01.1991, МС</v>
      </c>
      <c r="E43" s="45" t="str">
        <f>[6]ит.пр!E6</f>
        <v>ЮФО</v>
      </c>
      <c r="F43" s="45" t="str">
        <f>[6]ит.пр!F6</f>
        <v>ГУ МВД России по Краснодарскому краю</v>
      </c>
      <c r="G43" s="85">
        <f>[6]ит.пр!G6</f>
        <v>0</v>
      </c>
      <c r="H43" s="46" t="str">
        <f>[6]ит.пр!H6</f>
        <v>МАТЮШЕНКО Е.А.</v>
      </c>
      <c r="I43" s="95"/>
      <c r="J43" s="90"/>
    </row>
    <row r="44" spans="1:10" ht="23.1" hidden="1" customHeight="1">
      <c r="A44" s="142"/>
      <c r="B44" s="92" t="s">
        <v>5</v>
      </c>
      <c r="C44" s="44" t="str">
        <f>[6]ит.пр!C7</f>
        <v>ГОНЧАРОВ Николай Сергеевич</v>
      </c>
      <c r="D44" s="44" t="str">
        <f>[6]ит.пр!D7</f>
        <v>28.12.1993, МС</v>
      </c>
      <c r="E44" s="44" t="str">
        <f>[6]ит.пр!E7</f>
        <v>ЦФО</v>
      </c>
      <c r="F44" s="44" t="str">
        <f>[6]ит.пр!F7</f>
        <v>УМВД России по Владимирской обл.</v>
      </c>
      <c r="G44" s="86">
        <f>[6]ит.пр!G7</f>
        <v>0</v>
      </c>
      <c r="H44" s="47" t="str">
        <f>[6]ит.пр!H7</f>
        <v>ГУНДАРЕВ И.В.</v>
      </c>
      <c r="I44" s="95"/>
      <c r="J44" s="90"/>
    </row>
    <row r="45" spans="1:10" ht="23.1" hidden="1" customHeight="1">
      <c r="A45" s="142"/>
      <c r="B45" s="92" t="s">
        <v>6</v>
      </c>
      <c r="C45" s="44" t="str">
        <f>[6]ит.пр!C8</f>
        <v>ВОЕВОДИН Данил Юрьевич</v>
      </c>
      <c r="D45" s="44" t="str">
        <f>[6]ит.пр!D8</f>
        <v>14.06.1988, МС</v>
      </c>
      <c r="E45" s="44" t="str">
        <f>[6]ит.пр!E8</f>
        <v>ЦФО</v>
      </c>
      <c r="F45" s="44" t="str">
        <f>[6]ит.пр!F8</f>
        <v>ГУ МВД России по Московской обл.</v>
      </c>
      <c r="G45" s="86">
        <f>[6]ит.пр!G8</f>
        <v>0</v>
      </c>
      <c r="H45" s="47" t="str">
        <f>[6]ит.пр!H8</f>
        <v>ТЕРЕХОВ М.П.</v>
      </c>
      <c r="I45" s="95"/>
      <c r="J45" s="90"/>
    </row>
    <row r="46" spans="1:10" ht="23.1" hidden="1" customHeight="1" thickBot="1">
      <c r="A46" s="143"/>
      <c r="B46" s="96" t="s">
        <v>6</v>
      </c>
      <c r="C46" s="48" t="str">
        <f>[6]ит.пр!C9</f>
        <v>КУИЗ Бислан Кимович</v>
      </c>
      <c r="D46" s="48" t="str">
        <f>[6]ит.пр!D9</f>
        <v>03.11.1997, МС</v>
      </c>
      <c r="E46" s="48" t="str">
        <f>[6]ит.пр!E9</f>
        <v>ЮФО</v>
      </c>
      <c r="F46" s="48" t="str">
        <f>[6]ит.пр!F9</f>
        <v>ГУ МВД России по Ростовской обл.</v>
      </c>
      <c r="G46" s="87">
        <f>[6]ит.пр!G9</f>
        <v>0</v>
      </c>
      <c r="H46" s="49" t="str">
        <f>[6]ит.пр!H9</f>
        <v>КОСТИН А.П.</v>
      </c>
      <c r="I46" s="95"/>
    </row>
    <row r="47" spans="1:10" ht="23.1" hidden="1" customHeight="1">
      <c r="A47" s="63"/>
      <c r="B47" s="94" t="s">
        <v>11</v>
      </c>
      <c r="C47" s="61" t="str">
        <f>[6]ит.пр!C10</f>
        <v>АЗИЗОВ Заур Магомедович</v>
      </c>
      <c r="D47" s="61" t="str">
        <f>[6]ит.пр!D10</f>
        <v>20.06.1987, МСМК</v>
      </c>
      <c r="E47" s="61" t="str">
        <f>[6]ит.пр!E10</f>
        <v>ПФО</v>
      </c>
      <c r="F47" s="61" t="str">
        <f>[6]ит.пр!F10</f>
        <v>МВД по Республике Татарстан</v>
      </c>
      <c r="G47" s="105">
        <f>[6]ит.пр!G10</f>
        <v>0</v>
      </c>
      <c r="H47" s="62" t="str">
        <f>[6]ит.пр!H10</f>
        <v>ДЕМЕНЕВ С.В.</v>
      </c>
      <c r="I47" s="95"/>
    </row>
    <row r="48" spans="1:10" ht="23.1" hidden="1" customHeight="1" thickBot="1">
      <c r="A48" s="64"/>
      <c r="B48" s="96" t="s">
        <v>11</v>
      </c>
      <c r="C48" s="48" t="str">
        <f>[6]ит.пр!C11</f>
        <v>САРЫГЛАР Эчис Саитович</v>
      </c>
      <c r="D48" s="48" t="str">
        <f>[6]ит.пр!D11</f>
        <v>09.05.1988, КМС</v>
      </c>
      <c r="E48" s="48" t="str">
        <f>[6]ит.пр!E11</f>
        <v>СФО</v>
      </c>
      <c r="F48" s="48" t="str">
        <f>[6]ит.пр!F11</f>
        <v>МВД по Республике Тыва</v>
      </c>
      <c r="G48" s="87">
        <f>[6]ит.пр!G11</f>
        <v>0</v>
      </c>
      <c r="H48" s="49" t="str">
        <f>[6]ит.пр!H11</f>
        <v>Кыргыс А.В.</v>
      </c>
      <c r="I48" s="11"/>
    </row>
    <row r="49" spans="1:10" ht="23.1" hidden="1" customHeight="1" thickBot="1">
      <c r="B49" s="13"/>
      <c r="C49" s="9"/>
      <c r="D49" s="9"/>
      <c r="E49" s="25"/>
      <c r="F49" s="9"/>
      <c r="G49" s="88"/>
      <c r="H49" s="22"/>
      <c r="I49" s="95"/>
      <c r="J49" s="90"/>
    </row>
    <row r="50" spans="1:10" ht="23.1" customHeight="1">
      <c r="A50" s="141" t="s">
        <v>20</v>
      </c>
      <c r="B50" s="42" t="s">
        <v>4</v>
      </c>
      <c r="C50" s="45" t="str">
        <f>[7]ит.пр!C6</f>
        <v>ИВАНОВ Алексей Романовчи</v>
      </c>
      <c r="D50" s="45" t="str">
        <f>[7]ит.пр!D6</f>
        <v>24.06.1987, МС</v>
      </c>
      <c r="E50" s="45" t="str">
        <f>[7]ит.пр!E6</f>
        <v>ПФО</v>
      </c>
      <c r="F50" s="45" t="str">
        <f>[7]ит.пр!F6</f>
        <v>МВД по Республике Татарстан</v>
      </c>
      <c r="G50" s="85">
        <f>[7]ит.пр!G6</f>
        <v>0</v>
      </c>
      <c r="H50" s="46" t="str">
        <f>[7]ит.пр!H6</f>
        <v>ДЕМЕНЕВ С.В.</v>
      </c>
      <c r="I50" s="95"/>
      <c r="J50" s="90"/>
    </row>
    <row r="51" spans="1:10" ht="23.1" customHeight="1">
      <c r="A51" s="142"/>
      <c r="B51" s="92" t="s">
        <v>5</v>
      </c>
      <c r="C51" s="44" t="str">
        <f>[7]ит.пр!C7</f>
        <v>ЛОЖКИН Иван Сергеевич</v>
      </c>
      <c r="D51" s="44" t="str">
        <f>[7]ит.пр!D7</f>
        <v>29.08.1992, МСМК</v>
      </c>
      <c r="E51" s="44" t="str">
        <f>[7]ит.пр!E7</f>
        <v>ЦФО</v>
      </c>
      <c r="F51" s="44" t="str">
        <f>[7]ит.пр!F7</f>
        <v>УМВД России по Рязанской обл.</v>
      </c>
      <c r="G51" s="86">
        <f>[7]ит.пр!G7</f>
        <v>0</v>
      </c>
      <c r="H51" s="47" t="str">
        <f>[7]ит.пр!H7</f>
        <v>ШИЦКОВ К.С.</v>
      </c>
      <c r="I51" s="95"/>
      <c r="J51" s="90"/>
    </row>
    <row r="52" spans="1:10" ht="23.1" customHeight="1">
      <c r="A52" s="142"/>
      <c r="B52" s="92" t="s">
        <v>6</v>
      </c>
      <c r="C52" s="44" t="str">
        <f>[7]ит.пр!C8</f>
        <v>МАГОМЕДКЕРИМОВ Магомед Малачевич</v>
      </c>
      <c r="D52" s="44" t="str">
        <f>[7]ит.пр!D8</f>
        <v>01.10.1990, МС</v>
      </c>
      <c r="E52" s="44" t="str">
        <f>[7]ит.пр!E8</f>
        <v>ЦФО</v>
      </c>
      <c r="F52" s="44" t="str">
        <f>[7]ит.пр!F8</f>
        <v>ГУ МВД России по Московской обл.</v>
      </c>
      <c r="G52" s="86">
        <f>[7]ит.пр!G8</f>
        <v>0</v>
      </c>
      <c r="H52" s="47" t="str">
        <f>[7]ит.пр!H8</f>
        <v>ТЕРЕХОВ М.П.</v>
      </c>
      <c r="I52" s="95"/>
      <c r="J52" s="90"/>
    </row>
    <row r="53" spans="1:10" ht="23.1" customHeight="1" thickBot="1">
      <c r="A53" s="143"/>
      <c r="B53" s="96" t="s">
        <v>6</v>
      </c>
      <c r="C53" s="48" t="str">
        <f>[7]ит.пр!C9</f>
        <v>АБГАРЯН Ованес Арменович</v>
      </c>
      <c r="D53" s="48" t="str">
        <f>[7]ит.пр!D9</f>
        <v>19.10.1993, МС</v>
      </c>
      <c r="E53" s="48" t="str">
        <f>[7]ит.пр!E9</f>
        <v>ЦФО</v>
      </c>
      <c r="F53" s="48" t="str">
        <f>[7]ит.пр!F9</f>
        <v>УМВД России по Владимирской обл.</v>
      </c>
      <c r="G53" s="87">
        <f>[7]ит.пр!G9</f>
        <v>0</v>
      </c>
      <c r="H53" s="49" t="str">
        <f>[7]ит.пр!H9</f>
        <v>ГУНДАРЕВ И.В.</v>
      </c>
      <c r="I53" s="95"/>
    </row>
    <row r="54" spans="1:10" ht="23.1" hidden="1" customHeight="1">
      <c r="A54" s="108"/>
      <c r="B54" s="94" t="s">
        <v>11</v>
      </c>
      <c r="C54" s="61" t="str">
        <f>[7]ит.пр!C10</f>
        <v>ГАГАРИН Алексей Владимирович</v>
      </c>
      <c r="D54" s="61" t="str">
        <f>[7]ит.пр!D10</f>
        <v>01.11.1979, МСМК</v>
      </c>
      <c r="E54" s="61" t="str">
        <f>[7]ит.пр!E10</f>
        <v>ЦФО</v>
      </c>
      <c r="F54" s="61" t="str">
        <f>[7]ит.пр!F10</f>
        <v>УМВД России по Рязанской обл.</v>
      </c>
      <c r="G54" s="105">
        <f>[7]ит.пр!G10</f>
        <v>0</v>
      </c>
      <c r="H54" s="62" t="str">
        <f>[7]ит.пр!H10</f>
        <v>ШИЦКОВ К.С.</v>
      </c>
      <c r="I54" s="95"/>
    </row>
    <row r="55" spans="1:10" ht="23.1" hidden="1" customHeight="1" thickBot="1">
      <c r="A55" s="107"/>
      <c r="B55" s="96" t="s">
        <v>11</v>
      </c>
      <c r="C55" s="48" t="str">
        <f>[7]ит.пр!C11</f>
        <v>МУЦУЕВ Шамиль Магомедович</v>
      </c>
      <c r="D55" s="48" t="str">
        <f>[7]ит.пр!D11</f>
        <v>29.11.1995, КМС</v>
      </c>
      <c r="E55" s="48" t="str">
        <f>[7]ит.пр!E11</f>
        <v>СКФО</v>
      </c>
      <c r="F55" s="48" t="str">
        <f>[7]ит.пр!F11</f>
        <v>МВД по Чеченской Республике</v>
      </c>
      <c r="G55" s="87" t="str">
        <f>[7]ит.пр!G11</f>
        <v>0</v>
      </c>
      <c r="H55" s="49" t="str">
        <f>[7]ит.пр!H11</f>
        <v>Семененко В.Ф.</v>
      </c>
      <c r="I55" s="11"/>
    </row>
    <row r="56" spans="1:10" ht="23.1" customHeight="1" thickBot="1">
      <c r="B56" s="51"/>
      <c r="C56" s="52"/>
      <c r="D56" s="52"/>
      <c r="E56" s="53"/>
      <c r="F56" s="52"/>
      <c r="G56" s="98"/>
      <c r="H56" s="54"/>
      <c r="I56" s="95"/>
      <c r="J56" s="90"/>
    </row>
    <row r="57" spans="1:10" ht="23.1" customHeight="1">
      <c r="A57" s="141" t="s">
        <v>21</v>
      </c>
      <c r="B57" s="42" t="s">
        <v>4</v>
      </c>
      <c r="C57" s="45" t="str">
        <f>[8]ит.пр!C6</f>
        <v>ДЕРИГЛАЗОВ Виталий Васильевич</v>
      </c>
      <c r="D57" s="45" t="str">
        <f>[8]ит.пр!D6</f>
        <v>05.04.1984, КМС</v>
      </c>
      <c r="E57" s="45" t="str">
        <f>[8]ит.пр!E6</f>
        <v>МОС</v>
      </c>
      <c r="F57" s="45" t="str">
        <f>[8]ит.пр!F6</f>
        <v>ГУ МВД России по Московской обл.</v>
      </c>
      <c r="G57" s="85">
        <f>[8]ит.пр!G6</f>
        <v>0</v>
      </c>
      <c r="H57" s="46" t="str">
        <f>[8]ит.пр!H6</f>
        <v>ТЕРЕХОВ М.П.</v>
      </c>
      <c r="I57" s="95"/>
      <c r="J57" s="90"/>
    </row>
    <row r="58" spans="1:10" ht="23.1" customHeight="1">
      <c r="A58" s="142"/>
      <c r="B58" s="92" t="s">
        <v>5</v>
      </c>
      <c r="C58" s="44" t="str">
        <f>[8]ит.пр!C7</f>
        <v>САИДОВ Саид Магомедович</v>
      </c>
      <c r="D58" s="44" t="str">
        <f>[8]ит.пр!D7</f>
        <v>24.08.1994, МС</v>
      </c>
      <c r="E58" s="44" t="str">
        <f>[8]ит.пр!E7</f>
        <v>ЮФО</v>
      </c>
      <c r="F58" s="44" t="str">
        <f>[8]ит.пр!F7</f>
        <v>ГУ МВД России по Краснодарскому краю</v>
      </c>
      <c r="G58" s="86">
        <f>[8]ит.пр!G7</f>
        <v>0</v>
      </c>
      <c r="H58" s="47" t="str">
        <f>[8]ит.пр!H7</f>
        <v>МАТЮШЕНКО Е.А.</v>
      </c>
      <c r="I58" s="95"/>
      <c r="J58" s="90"/>
    </row>
    <row r="59" spans="1:10" ht="23.1" customHeight="1">
      <c r="A59" s="142"/>
      <c r="B59" s="92" t="s">
        <v>6</v>
      </c>
      <c r="C59" s="44" t="str">
        <f>[8]ит.пр!C8</f>
        <v>АЛИЕВ Султан Магомедбегович</v>
      </c>
      <c r="D59" s="44" t="str">
        <f>[8]ит.пр!D8</f>
        <v>17.09.1984, МСМК</v>
      </c>
      <c r="E59" s="44" t="str">
        <f>[8]ит.пр!E8</f>
        <v>С-Пб</v>
      </c>
      <c r="F59" s="44" t="str">
        <f>[8]ит.пр!F8</f>
        <v>ГУ МВД по г.С-Пб и ЛО</v>
      </c>
      <c r="G59" s="86" t="str">
        <f>[8]ит.пр!G8</f>
        <v>0</v>
      </c>
      <c r="H59" s="47" t="str">
        <f>[8]ит.пр!H8</f>
        <v>Левковский С.И.</v>
      </c>
      <c r="I59" s="95"/>
      <c r="J59" s="90"/>
    </row>
    <row r="60" spans="1:10" ht="23.1" customHeight="1" thickBot="1">
      <c r="A60" s="143"/>
      <c r="B60" s="96" t="s">
        <v>6</v>
      </c>
      <c r="C60" s="48" t="str">
        <f>[8]ит.пр!C9</f>
        <v>ЗАЯЦ Михаил Владимирович</v>
      </c>
      <c r="D60" s="48" t="str">
        <f>[8]ит.пр!D9</f>
        <v>14.10.1981, МСМК</v>
      </c>
      <c r="E60" s="48" t="str">
        <f>[8]ит.пр!E9</f>
        <v>ЦФО</v>
      </c>
      <c r="F60" s="48" t="str">
        <f>[8]ит.пр!F9</f>
        <v>УМВД России по Орловской области</v>
      </c>
      <c r="G60" s="87" t="str">
        <f>[8]ит.пр!G9</f>
        <v>0</v>
      </c>
      <c r="H60" s="49" t="str">
        <f>[8]ит.пр!H9</f>
        <v>Самошин В.А.</v>
      </c>
      <c r="I60" s="95"/>
    </row>
    <row r="61" spans="1:10" ht="23.1" hidden="1" customHeight="1">
      <c r="A61" s="108"/>
      <c r="B61" s="94" t="s">
        <v>11</v>
      </c>
      <c r="C61" s="61" t="str">
        <f>[8]ит.пр!C10</f>
        <v>ЖАМАЛДИНОВ Адам Госенович</v>
      </c>
      <c r="D61" s="61" t="str">
        <f>[8]ит.пр!D10</f>
        <v>22.03.1991, КМС</v>
      </c>
      <c r="E61" s="61" t="str">
        <f>[8]ит.пр!E10</f>
        <v>СКФО</v>
      </c>
      <c r="F61" s="61" t="str">
        <f>[8]ит.пр!F10</f>
        <v>МВД по Республике Дагестан</v>
      </c>
      <c r="G61" s="105">
        <f>[8]ит.пр!G10</f>
        <v>0</v>
      </c>
      <c r="H61" s="62" t="str">
        <f>[8]ит.пр!H10</f>
        <v>Муртазалиев А.А.</v>
      </c>
      <c r="I61" s="95"/>
    </row>
    <row r="62" spans="1:10" ht="23.1" hidden="1" customHeight="1" thickBot="1">
      <c r="A62" s="107"/>
      <c r="B62" s="96" t="s">
        <v>11</v>
      </c>
      <c r="C62" s="48" t="str">
        <f>[8]ит.пр!C11</f>
        <v>МАГОМЕДОВ Магомед Хадисович</v>
      </c>
      <c r="D62" s="48" t="str">
        <f>[8]ит.пр!D11</f>
        <v>21.12.1991, МСМК</v>
      </c>
      <c r="E62" s="48" t="str">
        <f>[8]ит.пр!E11</f>
        <v>ПФО</v>
      </c>
      <c r="F62" s="48" t="str">
        <f>[8]ит.пр!F11</f>
        <v>МВД по Республике Татарстан</v>
      </c>
      <c r="G62" s="87">
        <f>[8]ит.пр!G11</f>
        <v>0</v>
      </c>
      <c r="H62" s="49" t="str">
        <f>[8]ит.пр!H11</f>
        <v>ДЕМЕНЕВ С.В.</v>
      </c>
      <c r="I62" s="11"/>
    </row>
    <row r="63" spans="1:10" ht="23.1" customHeight="1" thickBot="1">
      <c r="B63" s="13"/>
      <c r="C63" s="9"/>
      <c r="D63" s="9"/>
      <c r="E63" s="25"/>
      <c r="F63" s="9"/>
      <c r="G63" s="9"/>
      <c r="H63" s="22"/>
      <c r="I63" s="95"/>
      <c r="J63" s="90"/>
    </row>
    <row r="64" spans="1:10" ht="23.1" customHeight="1">
      <c r="A64" s="141" t="s">
        <v>22</v>
      </c>
      <c r="B64" s="42" t="s">
        <v>4</v>
      </c>
      <c r="C64" s="45" t="str">
        <f>[9]Ит.пр!C6</f>
        <v>НЕМКОВ Виктор Александрович</v>
      </c>
      <c r="D64" s="45" t="str">
        <f>[9]Ит.пр!D6</f>
        <v>26.01.1987, МСМК</v>
      </c>
      <c r="E64" s="45" t="str">
        <f>[9]Ит.пр!E6</f>
        <v>С-Пб</v>
      </c>
      <c r="F64" s="45" t="str">
        <f>[9]Ит.пр!F6</f>
        <v>ГУ МВД по г.С-Пб и ЛО</v>
      </c>
      <c r="G64" s="85" t="str">
        <f>[9]Ит.пр!G6</f>
        <v>0</v>
      </c>
      <c r="H64" s="46" t="str">
        <f>[9]Ит.пр!H6</f>
        <v>Левковский С.И.</v>
      </c>
      <c r="I64" s="95"/>
      <c r="J64" s="90"/>
    </row>
    <row r="65" spans="1:10" ht="23.1" customHeight="1">
      <c r="A65" s="142"/>
      <c r="B65" s="92" t="s">
        <v>5</v>
      </c>
      <c r="C65" s="44" t="str">
        <f>[9]Ит.пр!C7</f>
        <v>ГУЛУЕВ Абдул Магомед-Салахович</v>
      </c>
      <c r="D65" s="44" t="str">
        <f>[9]Ит.пр!D7</f>
        <v>11.12.1993, КМС</v>
      </c>
      <c r="E65" s="44" t="str">
        <f>[9]Ит.пр!E7</f>
        <v>СКФО</v>
      </c>
      <c r="F65" s="44" t="str">
        <f>[9]Ит.пр!F7</f>
        <v>МВД по Чеченской Республике</v>
      </c>
      <c r="G65" s="86" t="str">
        <f>[9]Ит.пр!G7</f>
        <v>0</v>
      </c>
      <c r="H65" s="47" t="str">
        <f>[9]Ит.пр!H7</f>
        <v>Семененко В.Ф.</v>
      </c>
      <c r="I65" s="95"/>
      <c r="J65" s="90"/>
    </row>
    <row r="66" spans="1:10" ht="23.1" customHeight="1">
      <c r="A66" s="142"/>
      <c r="B66" s="92" t="s">
        <v>6</v>
      </c>
      <c r="C66" s="44" t="str">
        <f>[9]Ит.пр!C8</f>
        <v>ГАМЗАТОВ Шамиль Раджабович</v>
      </c>
      <c r="D66" s="44" t="str">
        <f>[9]Ит.пр!D8</f>
        <v>09.08.1990, КМС</v>
      </c>
      <c r="E66" s="44" t="str">
        <f>[9]Ит.пр!E8</f>
        <v>ПФО</v>
      </c>
      <c r="F66" s="44" t="str">
        <f>[9]Ит.пр!F8</f>
        <v>МВД по Республике Башкортостан</v>
      </c>
      <c r="G66" s="86">
        <f>[9]Ит.пр!G8</f>
        <v>0</v>
      </c>
      <c r="H66" s="47" t="str">
        <f>[9]Ит.пр!H8</f>
        <v>ВАЛИУЛЛИН Р.Э.</v>
      </c>
      <c r="I66" s="95"/>
      <c r="J66" s="90"/>
    </row>
    <row r="67" spans="1:10" ht="23.1" customHeight="1" thickBot="1">
      <c r="A67" s="143"/>
      <c r="B67" s="96" t="s">
        <v>6</v>
      </c>
      <c r="C67" s="48" t="str">
        <f>[9]Ит.пр!C9</f>
        <v>РАГОЗИН Михаил Сергеевич</v>
      </c>
      <c r="D67" s="48" t="str">
        <f>[9]Ит.пр!D9</f>
        <v>30.10.1991, КМС</v>
      </c>
      <c r="E67" s="48" t="str">
        <f>[9]Ит.пр!E9</f>
        <v>УрФО</v>
      </c>
      <c r="F67" s="48" t="str">
        <f>[9]Ит.пр!F9</f>
        <v>ГУ МВД России по Свердловской обл.</v>
      </c>
      <c r="G67" s="87">
        <f>[9]Ит.пр!G9</f>
        <v>0</v>
      </c>
      <c r="H67" s="49" t="str">
        <f>[9]Ит.пр!H9</f>
        <v>МИРОНОВ А.В.</v>
      </c>
      <c r="I67" s="95"/>
    </row>
    <row r="68" spans="1:10" ht="23.1" hidden="1" customHeight="1">
      <c r="A68" s="63"/>
      <c r="B68" s="94" t="s">
        <v>11</v>
      </c>
      <c r="C68" s="61" t="str">
        <f>[9]Ит.пр!C10</f>
        <v>ЕРОХИН Константин Вадимович</v>
      </c>
      <c r="D68" s="61" t="str">
        <f>[9]Ит.пр!D10</f>
        <v>31.01.1983, МС</v>
      </c>
      <c r="E68" s="61" t="str">
        <f>[9]Ит.пр!E10</f>
        <v>СЗФО</v>
      </c>
      <c r="F68" s="61" t="str">
        <f>[9]Ит.пр!F10</f>
        <v>УМВД России по Вологодской обл.</v>
      </c>
      <c r="G68" s="105">
        <f>[9]Ит.пр!G10</f>
        <v>0</v>
      </c>
      <c r="H68" s="62" t="str">
        <f>[9]Ит.пр!H10</f>
        <v>Штатнов М.Л.</v>
      </c>
      <c r="I68" s="95"/>
    </row>
    <row r="69" spans="1:10" ht="23.1" hidden="1" customHeight="1" thickBot="1">
      <c r="A69" s="64"/>
      <c r="B69" s="96" t="s">
        <v>12</v>
      </c>
      <c r="C69" s="48" t="str">
        <f>[9]Ит.пр!C11</f>
        <v>ТИМЕРБАЕВ Габдулла Раисович</v>
      </c>
      <c r="D69" s="48" t="str">
        <f>[9]Ит.пр!D11</f>
        <v>21.09.1981, КМС</v>
      </c>
      <c r="E69" s="48" t="str">
        <f>[9]Ит.пр!E11</f>
        <v>УФО</v>
      </c>
      <c r="F69" s="48" t="str">
        <f>[9]Ит.пр!F11</f>
        <v>УМВД России по ХМАО-Югре</v>
      </c>
      <c r="G69" s="87">
        <f>[9]Ит.пр!G11</f>
        <v>0</v>
      </c>
      <c r="H69" s="49" t="str">
        <f>[9]Ит.пр!H11</f>
        <v>Зитляужев А.Х.</v>
      </c>
      <c r="I69" s="11"/>
    </row>
    <row r="70" spans="1:10" ht="23.1" customHeight="1" thickBot="1">
      <c r="A70" s="1"/>
      <c r="B70" s="50"/>
      <c r="C70" s="10"/>
      <c r="D70" s="10"/>
      <c r="E70" s="26"/>
      <c r="F70" s="10"/>
      <c r="G70" s="99"/>
      <c r="H70" s="21"/>
      <c r="I70" s="95"/>
      <c r="J70" s="90"/>
    </row>
    <row r="71" spans="1:10" ht="23.1" customHeight="1">
      <c r="A71" s="141" t="s">
        <v>48</v>
      </c>
      <c r="B71" s="42" t="s">
        <v>4</v>
      </c>
      <c r="C71" s="56" t="str">
        <f>[10]Ит.пр!C6</f>
        <v>МОХНАТКИН Михаил Александрович</v>
      </c>
      <c r="D71" s="56" t="str">
        <f>[10]Ит.пр!D6</f>
        <v>16.01.1990, МСМК</v>
      </c>
      <c r="E71" s="56" t="str">
        <f>[10]Ит.пр!E6</f>
        <v>С-Пб</v>
      </c>
      <c r="F71" s="56" t="str">
        <f>[10]Ит.пр!F6</f>
        <v>ГУ МВД по г.С-Пб и ЛО</v>
      </c>
      <c r="G71" s="101" t="str">
        <f>[10]Ит.пр!G6</f>
        <v>0</v>
      </c>
      <c r="H71" s="57" t="str">
        <f>[10]Ит.пр!H6</f>
        <v>Левковский С.И.</v>
      </c>
      <c r="I71" s="95"/>
      <c r="J71" s="90"/>
    </row>
    <row r="72" spans="1:10" ht="23.1" customHeight="1">
      <c r="A72" s="142"/>
      <c r="B72" s="92" t="s">
        <v>5</v>
      </c>
      <c r="C72" s="55" t="str">
        <f>[10]Ит.пр!C7</f>
        <v>ГУГОВ Мурат Анзорович</v>
      </c>
      <c r="D72" s="55" t="str">
        <f>[10]Ит.пр!D7</f>
        <v>25.06.1990, МС</v>
      </c>
      <c r="E72" s="55" t="str">
        <f>[10]Ит.пр!E7</f>
        <v>ПФО</v>
      </c>
      <c r="F72" s="55" t="str">
        <f>[10]Ит.пр!F7</f>
        <v>МВД по Республике Башкортостан</v>
      </c>
      <c r="G72" s="100">
        <f>[10]Ит.пр!G7</f>
        <v>0</v>
      </c>
      <c r="H72" s="58" t="str">
        <f>[10]Ит.пр!H7</f>
        <v>ВАЛИУЛЛИН Р.Э.</v>
      </c>
      <c r="I72" s="95"/>
      <c r="J72" s="90"/>
    </row>
    <row r="73" spans="1:10" ht="23.1" customHeight="1">
      <c r="A73" s="142"/>
      <c r="B73" s="92" t="s">
        <v>6</v>
      </c>
      <c r="C73" s="55" t="str">
        <f>[10]Ит.пр!C8</f>
        <v>ПОЛЕХИН Денис Владимирович</v>
      </c>
      <c r="D73" s="55" t="str">
        <f>[10]Ит.пр!D8</f>
        <v>17.08.1990, МС</v>
      </c>
      <c r="E73" s="55" t="str">
        <f>[10]Ит.пр!E8</f>
        <v>МОС</v>
      </c>
      <c r="F73" s="55" t="str">
        <f>[10]Ит.пр!F8</f>
        <v>МВД по Республике Татарстан</v>
      </c>
      <c r="G73" s="100">
        <f>[10]Ит.пр!G8</f>
        <v>0</v>
      </c>
      <c r="H73" s="58" t="str">
        <f>[10]Ит.пр!H8</f>
        <v>АХРОМОВ В.А.</v>
      </c>
      <c r="I73" s="95"/>
      <c r="J73" s="90"/>
    </row>
    <row r="74" spans="1:10" ht="23.1" customHeight="1" thickBot="1">
      <c r="A74" s="143"/>
      <c r="B74" s="96" t="s">
        <v>6</v>
      </c>
      <c r="C74" s="59" t="str">
        <f>[10]Ит.пр!C9</f>
        <v>ТВАУРИ Алан Гивиевич</v>
      </c>
      <c r="D74" s="59" t="str">
        <f>[10]Ит.пр!D9</f>
        <v>08.10.1991, КМС</v>
      </c>
      <c r="E74" s="59" t="str">
        <f>[10]Ит.пр!E9</f>
        <v>СКФО</v>
      </c>
      <c r="F74" s="59" t="str">
        <f>[10]Ит.пр!F9</f>
        <v>МВД по РСО-Алания</v>
      </c>
      <c r="G74" s="102">
        <f>[10]Ит.пр!G9</f>
        <v>0</v>
      </c>
      <c r="H74" s="60" t="str">
        <f>[10]Ит.пр!H9</f>
        <v>Газзааев В.О.</v>
      </c>
      <c r="I74" s="95"/>
    </row>
    <row r="75" spans="1:10" ht="23.1" hidden="1" customHeight="1">
      <c r="A75" s="108"/>
      <c r="B75" s="94" t="s">
        <v>11</v>
      </c>
      <c r="C75" s="109" t="str">
        <f>[10]Ит.пр!C10</f>
        <v>МУХИН Федор Александрович</v>
      </c>
      <c r="D75" s="109" t="str">
        <f>[10]Ит.пр!D10</f>
        <v>11.12.1983, МС</v>
      </c>
      <c r="E75" s="109" t="str">
        <f>[10]Ит.пр!E10</f>
        <v>ЦФО</v>
      </c>
      <c r="F75" s="109" t="str">
        <f>[10]Ит.пр!F10</f>
        <v>УМВД России по Ярославской обл.</v>
      </c>
      <c r="G75" s="110" t="str">
        <f>[10]Ит.пр!G10</f>
        <v>0</v>
      </c>
      <c r="H75" s="111" t="str">
        <f>[10]Ит.пр!H10</f>
        <v>ЗАВРАЖНЫЙ В.Б.</v>
      </c>
      <c r="I75" s="95"/>
    </row>
    <row r="76" spans="1:10" ht="23.1" hidden="1" customHeight="1" thickBot="1">
      <c r="A76" s="107"/>
      <c r="B76" s="96" t="s">
        <v>11</v>
      </c>
      <c r="C76" s="59" t="str">
        <f>[10]Ит.пр!C11</f>
        <v>ПОЛОСИН Роман Владимирович</v>
      </c>
      <c r="D76" s="59" t="str">
        <f>[10]Ит.пр!D11</f>
        <v>21.04.1986, КМС</v>
      </c>
      <c r="E76" s="59" t="str">
        <f>[10]Ит.пр!E11</f>
        <v>ЦФО</v>
      </c>
      <c r="F76" s="59" t="str">
        <f>[10]Ит.пр!F11</f>
        <v>УМВД России по Липецкой обл.</v>
      </c>
      <c r="G76" s="102">
        <f>[10]Ит.пр!G11</f>
        <v>0</v>
      </c>
      <c r="H76" s="60" t="str">
        <f>[10]Ит.пр!H11</f>
        <v>Моргачев К.В.</v>
      </c>
      <c r="I76" s="11"/>
    </row>
    <row r="77" spans="1:10" ht="23.1" customHeight="1" thickBot="1">
      <c r="B77" s="12"/>
      <c r="C77" s="3"/>
      <c r="D77" s="4"/>
      <c r="E77" s="4"/>
      <c r="F77" s="5"/>
      <c r="G77" s="5"/>
      <c r="H77" s="3"/>
      <c r="I77" s="103">
        <v>0</v>
      </c>
      <c r="J77" s="91"/>
    </row>
    <row r="78" spans="1:10" ht="23.1" customHeight="1">
      <c r="A78" s="1"/>
      <c r="B78" s="2"/>
      <c r="C78" s="3"/>
      <c r="D78" s="4"/>
      <c r="E78" s="4"/>
      <c r="F78" s="5"/>
      <c r="G78" s="5"/>
      <c r="H78" s="3"/>
      <c r="I78" s="103">
        <v>0</v>
      </c>
      <c r="J78" s="91"/>
    </row>
    <row r="79" spans="1:10" ht="23.1" customHeight="1">
      <c r="A79" s="1"/>
      <c r="B79" s="24" t="str">
        <f>[1]реквизиты!$A$6</f>
        <v>Гл. судья, судья ВК</v>
      </c>
      <c r="C79" s="6"/>
      <c r="D79" s="6"/>
      <c r="E79" s="27"/>
      <c r="F79" s="24" t="str">
        <f>[1]реквизиты!$G$6</f>
        <v>И.Г.Циклаури</v>
      </c>
      <c r="G79" s="24"/>
      <c r="H79" s="6"/>
      <c r="I79" s="95"/>
      <c r="J79" s="90"/>
    </row>
    <row r="80" spans="1:10" ht="23.1" customHeight="1">
      <c r="A80" s="1"/>
      <c r="B80" s="24"/>
      <c r="C80" s="7"/>
      <c r="D80" s="7"/>
      <c r="E80" s="28"/>
      <c r="F80" s="23" t="str">
        <f>[1]реквизиты!$G$7</f>
        <v>/РСО- Алания /</v>
      </c>
      <c r="G80" s="23"/>
      <c r="H80" s="7"/>
      <c r="I80" s="95"/>
      <c r="J80" s="90"/>
    </row>
    <row r="81" spans="1:19" ht="23.1" customHeight="1">
      <c r="A81" s="1"/>
      <c r="B81" s="24" t="str">
        <f>[1]реквизиты!$A$8</f>
        <v>Гл. секретарь, судья ВК</v>
      </c>
      <c r="C81" s="7"/>
      <c r="D81" s="7"/>
      <c r="E81" s="28"/>
      <c r="F81" s="24" t="str">
        <f>[1]реквизиты!$G$8</f>
        <v>А.В.Поляков</v>
      </c>
      <c r="G81" s="24"/>
      <c r="H81" s="6"/>
      <c r="I81" s="95"/>
    </row>
    <row r="82" spans="1:19" ht="23.1" customHeight="1">
      <c r="C82" s="1"/>
      <c r="F82" t="str">
        <f>[1]реквизиты!$G$9</f>
        <v>/Рязань/</v>
      </c>
      <c r="H82" s="7"/>
      <c r="I82" s="95"/>
    </row>
    <row r="83" spans="1:19" ht="9" customHeight="1"/>
    <row r="84" spans="1:19" ht="29.25" customHeight="1">
      <c r="J84" s="1"/>
    </row>
    <row r="85" spans="1:19" ht="12" customHeight="1"/>
    <row r="86" spans="1:19" ht="21.75" customHeight="1"/>
    <row r="87" spans="1:19" ht="12" customHeight="1"/>
    <row r="88" spans="1:19" ht="12" customHeight="1"/>
    <row r="93" spans="1:19">
      <c r="S93" t="s">
        <v>10</v>
      </c>
    </row>
  </sheetData>
  <mergeCells count="31">
    <mergeCell ref="G6:G7"/>
    <mergeCell ref="H6:H7"/>
    <mergeCell ref="I6:I7"/>
    <mergeCell ref="B6:B7"/>
    <mergeCell ref="C6:C7"/>
    <mergeCell ref="D6:D7"/>
    <mergeCell ref="E6:E7"/>
    <mergeCell ref="F6:F7"/>
    <mergeCell ref="A1:I1"/>
    <mergeCell ref="A2:I2"/>
    <mergeCell ref="A3:I3"/>
    <mergeCell ref="A4:I4"/>
    <mergeCell ref="A5:I5"/>
    <mergeCell ref="A8:A11"/>
    <mergeCell ref="I8:I9"/>
    <mergeCell ref="J12:J13"/>
    <mergeCell ref="J14:J15"/>
    <mergeCell ref="A15:A18"/>
    <mergeCell ref="I18:I19"/>
    <mergeCell ref="J8:J9"/>
    <mergeCell ref="I10:I11"/>
    <mergeCell ref="J10:J11"/>
    <mergeCell ref="A22:A25"/>
    <mergeCell ref="I12:I13"/>
    <mergeCell ref="A71:A74"/>
    <mergeCell ref="A29:A32"/>
    <mergeCell ref="A36:A39"/>
    <mergeCell ref="A43:A46"/>
    <mergeCell ref="A50:A53"/>
    <mergeCell ref="A57:A60"/>
    <mergeCell ref="A64:A67"/>
  </mergeCells>
  <conditionalFormatting sqref="G21 G28 G35 G42 G49 G56 G63 G70">
    <cfRule type="cellIs" dxfId="1" priority="1" stopIfTrue="1" operator="equal">
      <formula>0</formula>
    </cfRule>
  </conditionalFormatting>
  <printOptions horizontalCentered="1"/>
  <pageMargins left="0" right="0" top="0.15748031496062992" bottom="0.11811023622047245" header="0.6692913385826772" footer="0.59055118110236227"/>
  <pageSetup paperSize="9" scale="94" pageOrder="overThenDown" orientation="portrait" copies="2" r:id="rId1"/>
  <headerFooter alignWithMargins="0"/>
  <rowBreaks count="1" manualBreakCount="1">
    <brk id="84" max="7" man="1"/>
  </rowBreaks>
  <colBreaks count="2" manualBreakCount="2">
    <brk id="13" max="1048575" man="1"/>
    <brk id="14" max="1048575" man="1"/>
  </colBreaks>
  <drawing r:id="rId2"/>
</worksheet>
</file>

<file path=xl/worksheets/sheet4.xml><?xml version="1.0" encoding="utf-8"?>
<worksheet xmlns="http://schemas.openxmlformats.org/spreadsheetml/2006/main" xmlns:r="http://schemas.openxmlformats.org/officeDocument/2006/relationships">
  <dimension ref="A1:S93"/>
  <sheetViews>
    <sheetView zoomScaleNormal="100" workbookViewId="0">
      <selection activeCell="L22" sqref="L22"/>
    </sheetView>
  </sheetViews>
  <sheetFormatPr defaultRowHeight="13.2"/>
  <cols>
    <col min="1" max="2" width="6.77734375" customWidth="1"/>
    <col min="3" max="3" width="21.77734375" customWidth="1"/>
    <col min="4" max="4" width="13.77734375" customWidth="1"/>
    <col min="5" max="5" width="8.21875" style="29" customWidth="1"/>
    <col min="6" max="6" width="17.77734375" customWidth="1"/>
    <col min="7" max="7" width="8" customWidth="1"/>
    <col min="8" max="8" width="20" customWidth="1"/>
    <col min="9" max="9" width="0.21875" customWidth="1"/>
  </cols>
  <sheetData>
    <row r="1" spans="1:10" ht="21" customHeight="1">
      <c r="A1" s="150" t="s">
        <v>7</v>
      </c>
      <c r="B1" s="150"/>
      <c r="C1" s="150"/>
      <c r="D1" s="150"/>
      <c r="E1" s="150"/>
      <c r="F1" s="150"/>
      <c r="G1" s="150"/>
      <c r="H1" s="150"/>
      <c r="I1" s="150"/>
    </row>
    <row r="2" spans="1:10" ht="24" customHeight="1">
      <c r="A2" s="136" t="s">
        <v>31</v>
      </c>
      <c r="B2" s="136"/>
      <c r="C2" s="136"/>
      <c r="D2" s="136"/>
      <c r="E2" s="136"/>
      <c r="F2" s="136"/>
      <c r="G2" s="136"/>
      <c r="H2" s="136"/>
      <c r="I2" s="136"/>
    </row>
    <row r="3" spans="1:10" ht="40.5" customHeight="1">
      <c r="A3" s="151" t="str">
        <f>[1]реквизиты!$A$2</f>
        <v xml:space="preserve">Чемпионат Министерства внутренних дел Российской Федерации по боевому самбо </v>
      </c>
      <c r="B3" s="151"/>
      <c r="C3" s="151"/>
      <c r="D3" s="151"/>
      <c r="E3" s="151"/>
      <c r="F3" s="151"/>
      <c r="G3" s="151"/>
      <c r="H3" s="151"/>
      <c r="I3" s="151"/>
    </row>
    <row r="4" spans="1:10" ht="16.5" customHeight="1" thickBot="1">
      <c r="A4" s="136" t="str">
        <f>[1]реквизиты!$A$3</f>
        <v>21-27 января 2019г.                             г.Санкт-Петербург</v>
      </c>
      <c r="B4" s="136"/>
      <c r="C4" s="136"/>
      <c r="D4" s="136"/>
      <c r="E4" s="136"/>
      <c r="F4" s="136"/>
      <c r="G4" s="136"/>
      <c r="H4" s="136"/>
      <c r="I4" s="136"/>
    </row>
    <row r="5" spans="1:10" ht="3.75" hidden="1" customHeight="1" thickBot="1">
      <c r="A5" s="136"/>
      <c r="B5" s="136"/>
      <c r="C5" s="136"/>
      <c r="D5" s="136"/>
      <c r="E5" s="136"/>
      <c r="F5" s="136"/>
      <c r="G5" s="136"/>
      <c r="H5" s="136"/>
      <c r="I5" s="136"/>
    </row>
    <row r="6" spans="1:10" ht="11.1" customHeight="1">
      <c r="B6" s="147" t="s">
        <v>0</v>
      </c>
      <c r="C6" s="139" t="s">
        <v>1</v>
      </c>
      <c r="D6" s="139" t="s">
        <v>2</v>
      </c>
      <c r="E6" s="139" t="s">
        <v>15</v>
      </c>
      <c r="F6" s="139" t="s">
        <v>16</v>
      </c>
      <c r="G6" s="137"/>
      <c r="H6" s="152" t="s">
        <v>3</v>
      </c>
      <c r="I6" s="154"/>
    </row>
    <row r="7" spans="1:10" ht="13.5" customHeight="1" thickBot="1">
      <c r="B7" s="148"/>
      <c r="C7" s="140"/>
      <c r="D7" s="140"/>
      <c r="E7" s="140"/>
      <c r="F7" s="140"/>
      <c r="G7" s="138"/>
      <c r="H7" s="153"/>
      <c r="I7" s="154"/>
    </row>
    <row r="8" spans="1:10" ht="23.1" hidden="1" customHeight="1">
      <c r="A8" s="156" t="s">
        <v>8</v>
      </c>
      <c r="B8" s="80" t="s">
        <v>4</v>
      </c>
      <c r="C8" s="45" t="s">
        <v>49</v>
      </c>
      <c r="D8" s="45" t="s">
        <v>50</v>
      </c>
      <c r="E8" s="45" t="s">
        <v>51</v>
      </c>
      <c r="F8" s="45" t="s">
        <v>52</v>
      </c>
      <c r="G8" s="85">
        <v>0</v>
      </c>
      <c r="H8" s="46" t="s">
        <v>53</v>
      </c>
      <c r="I8" s="155"/>
      <c r="J8" s="135"/>
    </row>
    <row r="9" spans="1:10" ht="23.1" hidden="1" customHeight="1" thickBot="1">
      <c r="A9" s="157"/>
      <c r="B9" s="118" t="s">
        <v>5</v>
      </c>
      <c r="C9" s="48" t="s">
        <v>54</v>
      </c>
      <c r="D9" s="48" t="s">
        <v>55</v>
      </c>
      <c r="E9" s="48" t="s">
        <v>51</v>
      </c>
      <c r="F9" s="48" t="s">
        <v>56</v>
      </c>
      <c r="G9" s="87">
        <v>0</v>
      </c>
      <c r="H9" s="49" t="s">
        <v>57</v>
      </c>
      <c r="I9" s="155"/>
      <c r="J9" s="135"/>
    </row>
    <row r="10" spans="1:10" ht="23.1" hidden="1" customHeight="1">
      <c r="A10" s="63"/>
      <c r="B10" s="117" t="s">
        <v>6</v>
      </c>
      <c r="C10" s="61" t="s">
        <v>58</v>
      </c>
      <c r="D10" s="61" t="s">
        <v>59</v>
      </c>
      <c r="E10" s="61" t="s">
        <v>51</v>
      </c>
      <c r="F10" s="61" t="s">
        <v>60</v>
      </c>
      <c r="G10" s="105">
        <v>0</v>
      </c>
      <c r="H10" s="62" t="s">
        <v>61</v>
      </c>
      <c r="I10" s="155"/>
      <c r="J10" s="135"/>
    </row>
    <row r="11" spans="1:10" ht="23.1" hidden="1" customHeight="1">
      <c r="A11" s="63"/>
      <c r="B11" s="83" t="s">
        <v>6</v>
      </c>
      <c r="C11" s="44" t="s">
        <v>62</v>
      </c>
      <c r="D11" s="44" t="s">
        <v>63</v>
      </c>
      <c r="E11" s="44" t="s">
        <v>51</v>
      </c>
      <c r="F11" s="44" t="s">
        <v>64</v>
      </c>
      <c r="G11" s="86">
        <v>0</v>
      </c>
      <c r="H11" s="47" t="s">
        <v>65</v>
      </c>
      <c r="I11" s="155"/>
      <c r="J11" s="135"/>
    </row>
    <row r="12" spans="1:10" ht="23.1" hidden="1" customHeight="1">
      <c r="A12" s="63"/>
      <c r="B12" s="83" t="s">
        <v>11</v>
      </c>
      <c r="C12" s="44" t="s">
        <v>66</v>
      </c>
      <c r="D12" s="44" t="s">
        <v>67</v>
      </c>
      <c r="E12" s="44" t="s">
        <v>51</v>
      </c>
      <c r="F12" s="44" t="s">
        <v>52</v>
      </c>
      <c r="G12" s="86">
        <v>0</v>
      </c>
      <c r="H12" s="47" t="s">
        <v>68</v>
      </c>
      <c r="I12" s="149"/>
      <c r="J12" s="135"/>
    </row>
    <row r="13" spans="1:10" ht="23.1" hidden="1" customHeight="1" thickBot="1">
      <c r="A13" s="64"/>
      <c r="B13" s="84" t="s">
        <v>11</v>
      </c>
      <c r="C13" s="48" t="s">
        <v>69</v>
      </c>
      <c r="D13" s="48" t="s">
        <v>70</v>
      </c>
      <c r="E13" s="48" t="s">
        <v>51</v>
      </c>
      <c r="F13" s="48" t="s">
        <v>71</v>
      </c>
      <c r="G13" s="87">
        <v>0</v>
      </c>
      <c r="H13" s="49" t="s">
        <v>72</v>
      </c>
      <c r="I13" s="149"/>
      <c r="J13" s="135"/>
    </row>
    <row r="14" spans="1:10" ht="20.100000000000001" hidden="1" customHeight="1" thickBot="1">
      <c r="B14" s="8"/>
      <c r="C14" s="9"/>
      <c r="D14" s="9"/>
      <c r="E14" s="25"/>
      <c r="F14" s="9"/>
      <c r="G14" s="88"/>
      <c r="H14" s="9"/>
      <c r="I14" s="95"/>
      <c r="J14" s="135"/>
    </row>
    <row r="15" spans="1:10" ht="23.1" customHeight="1">
      <c r="A15" s="156" t="s">
        <v>9</v>
      </c>
      <c r="B15" s="42" t="s">
        <v>4</v>
      </c>
      <c r="C15" s="45" t="str">
        <f>[2]Ит.пр!C6</f>
        <v>АСКАНАКОВ Родион Рафаилович</v>
      </c>
      <c r="D15" s="45" t="str">
        <f>[2]Ит.пр!D6</f>
        <v>22.09.1990, МСМК</v>
      </c>
      <c r="E15" s="45" t="str">
        <f>[2]Ит.пр!E6</f>
        <v>ПФО</v>
      </c>
      <c r="F15" s="45" t="str">
        <f>[2]Ит.пр!F6</f>
        <v>МВД по Республике Татарстан</v>
      </c>
      <c r="G15" s="85">
        <f>[2]Ит.пр!G6</f>
        <v>100</v>
      </c>
      <c r="H15" s="46" t="str">
        <f>[2]Ит.пр!H6</f>
        <v>ДЕМЕНЕВ С.В.</v>
      </c>
      <c r="I15" s="95"/>
      <c r="J15" s="135"/>
    </row>
    <row r="16" spans="1:10" ht="23.1" customHeight="1" thickBot="1">
      <c r="A16" s="157"/>
      <c r="B16" s="96" t="s">
        <v>5</v>
      </c>
      <c r="C16" s="48" t="str">
        <f>[2]Ит.пр!C7</f>
        <v>МИЛОВИДОВ Алексей Павлович</v>
      </c>
      <c r="D16" s="48" t="str">
        <f>[2]Ит.пр!D7</f>
        <v>07.01.1992, МС</v>
      </c>
      <c r="E16" s="48" t="str">
        <f>[2]Ит.пр!E7</f>
        <v>ЦФО</v>
      </c>
      <c r="F16" s="48" t="str">
        <f>[2]Ит.пр!F7</f>
        <v>ГУ МВД России по Московской обл.</v>
      </c>
      <c r="G16" s="87">
        <f>[2]Ит.пр!G7</f>
        <v>80</v>
      </c>
      <c r="H16" s="49" t="str">
        <f>[2]Ит.пр!H7</f>
        <v>ТЕРЕХОВ М.П.</v>
      </c>
      <c r="I16" s="95"/>
    </row>
    <row r="17" spans="1:16" ht="23.1" hidden="1" customHeight="1">
      <c r="A17" s="63"/>
      <c r="B17" s="94" t="s">
        <v>6</v>
      </c>
      <c r="C17" s="61" t="str">
        <f>[2]Ит.пр!C8</f>
        <v>ЛАМАНОВ Владимир Александрович</v>
      </c>
      <c r="D17" s="61" t="str">
        <f>[2]Ит.пр!D8</f>
        <v>20..111992, МСМК</v>
      </c>
      <c r="E17" s="61" t="str">
        <f>[2]Ит.пр!E8</f>
        <v>ЦФО</v>
      </c>
      <c r="F17" s="61" t="str">
        <f>[2]Ит.пр!F8</f>
        <v>УМВД России по Рязанской обл.</v>
      </c>
      <c r="G17" s="105">
        <f>[2]Ит.пр!G8</f>
        <v>70</v>
      </c>
      <c r="H17" s="62" t="str">
        <f>[2]Ит.пр!H8</f>
        <v>ШИЦКОВ К.С.</v>
      </c>
      <c r="I17" s="95"/>
    </row>
    <row r="18" spans="1:16" ht="23.1" hidden="1" customHeight="1">
      <c r="A18" s="63"/>
      <c r="B18" s="92" t="s">
        <v>6</v>
      </c>
      <c r="C18" s="44" t="str">
        <f>[2]Ит.пр!C9</f>
        <v>АУРСУЛОВ Артем Егорович</v>
      </c>
      <c r="D18" s="44" t="str">
        <f>[2]Ит.пр!D9</f>
        <v>30.05.1997, МС</v>
      </c>
      <c r="E18" s="44" t="str">
        <f>[2]Ит.пр!E9</f>
        <v>ЦФО</v>
      </c>
      <c r="F18" s="44" t="str">
        <f>[2]Ит.пр!F9</f>
        <v>УМВД России по Владимирской обл.</v>
      </c>
      <c r="G18" s="86">
        <f>[2]Ит.пр!G9</f>
        <v>70</v>
      </c>
      <c r="H18" s="47" t="str">
        <f>[2]Ит.пр!H9</f>
        <v>ГУНДАРЕВ И.В.</v>
      </c>
      <c r="I18" s="149"/>
    </row>
    <row r="19" spans="1:16" ht="23.1" hidden="1" customHeight="1">
      <c r="A19" s="63"/>
      <c r="B19" s="92" t="s">
        <v>11</v>
      </c>
      <c r="C19" s="44" t="str">
        <f>[2]Ит.пр!C10</f>
        <v>БЕЛЯЕВ Максим Николаевич</v>
      </c>
      <c r="D19" s="44" t="str">
        <f>[2]Ит.пр!D10</f>
        <v>11.08.1990, КМС</v>
      </c>
      <c r="E19" s="44" t="str">
        <f>[2]Ит.пр!E10</f>
        <v>ЮФО</v>
      </c>
      <c r="F19" s="44" t="str">
        <f>[2]Ит.пр!F10</f>
        <v>ГУ МВД России по Краснодарскому краю</v>
      </c>
      <c r="G19" s="86">
        <f>[2]Ит.пр!G10</f>
        <v>50</v>
      </c>
      <c r="H19" s="47" t="str">
        <f>[2]Ит.пр!H10</f>
        <v>МАТЮШЕНКО Е.А.</v>
      </c>
      <c r="I19" s="149"/>
    </row>
    <row r="20" spans="1:16" ht="23.1" hidden="1" customHeight="1" thickBot="1">
      <c r="A20" s="64"/>
      <c r="B20" s="96" t="s">
        <v>11</v>
      </c>
      <c r="C20" s="48" t="str">
        <f>[2]Ит.пр!C11</f>
        <v>АРУШАНЯН Сергей Суренович</v>
      </c>
      <c r="D20" s="48" t="str">
        <f>[2]Ит.пр!D11</f>
        <v>28.05.1996, КМС</v>
      </c>
      <c r="E20" s="48" t="str">
        <f>[2]Ит.пр!E11</f>
        <v>СКФО</v>
      </c>
      <c r="F20" s="48" t="str">
        <f>[2]Ит.пр!F11</f>
        <v>ГУ МВД России по Ставропольскому краю</v>
      </c>
      <c r="G20" s="87">
        <f>[2]Ит.пр!G11</f>
        <v>50</v>
      </c>
      <c r="H20" s="49" t="str">
        <f>[2]Ит.пр!H11</f>
        <v>Пронькин А.Н.</v>
      </c>
      <c r="I20" s="11"/>
    </row>
    <row r="21" spans="1:16" ht="20.100000000000001" customHeight="1" thickBot="1">
      <c r="B21" s="13"/>
      <c r="C21" s="9"/>
      <c r="D21" s="9"/>
      <c r="E21" s="25"/>
      <c r="F21" s="9"/>
      <c r="G21" s="9"/>
      <c r="H21" s="9"/>
      <c r="I21" s="95"/>
      <c r="J21" s="90"/>
    </row>
    <row r="22" spans="1:16" ht="23.1" customHeight="1">
      <c r="A22" s="156" t="s">
        <v>17</v>
      </c>
      <c r="B22" s="42" t="s">
        <v>4</v>
      </c>
      <c r="C22" s="45" t="str">
        <f>[3]Ит.пр!C6</f>
        <v>ГАМЗАЕВ Мухтар Сахратулаевич</v>
      </c>
      <c r="D22" s="45" t="str">
        <f>[3]Ит.пр!D6</f>
        <v>24.09.1992, МСМК</v>
      </c>
      <c r="E22" s="45" t="str">
        <f>[3]Ит.пр!E6</f>
        <v>ПФО</v>
      </c>
      <c r="F22" s="45" t="str">
        <f>[3]Ит.пр!F6</f>
        <v>МВД по Республике Татарстан</v>
      </c>
      <c r="G22" s="85">
        <f>[3]Ит.пр!G6</f>
        <v>0</v>
      </c>
      <c r="H22" s="46" t="str">
        <f>[3]Ит.пр!H6</f>
        <v>ДЕМЕНЕВ С.В.</v>
      </c>
      <c r="I22" s="95"/>
      <c r="J22" s="90"/>
    </row>
    <row r="23" spans="1:16" ht="23.1" customHeight="1" thickBot="1">
      <c r="A23" s="157"/>
      <c r="B23" s="96" t="s">
        <v>5</v>
      </c>
      <c r="C23" s="48" t="str">
        <f>[3]Ит.пр!C7</f>
        <v>КОНЗОШЕВ Рустам Александрович</v>
      </c>
      <c r="D23" s="48" t="str">
        <f>[3]Ит.пр!D7</f>
        <v>22.08.1990, МСМК</v>
      </c>
      <c r="E23" s="48" t="str">
        <f>[3]Ит.пр!E7</f>
        <v>С-Пб</v>
      </c>
      <c r="F23" s="48" t="str">
        <f>[3]Ит.пр!F7</f>
        <v>ГУ МВД по г.С-Пб и ЛО</v>
      </c>
      <c r="G23" s="87" t="str">
        <f>[3]Ит.пр!G7</f>
        <v>0</v>
      </c>
      <c r="H23" s="49" t="str">
        <f>[3]Ит.пр!H7</f>
        <v>Левковский С.И.</v>
      </c>
      <c r="I23" s="95"/>
      <c r="J23" s="90"/>
    </row>
    <row r="24" spans="1:16" ht="23.1" hidden="1" customHeight="1">
      <c r="A24" s="63"/>
      <c r="B24" s="94" t="s">
        <v>6</v>
      </c>
      <c r="C24" s="61" t="str">
        <f>[3]Ит.пр!C8</f>
        <v>ЮСУПОВ Адам Рашитович</v>
      </c>
      <c r="D24" s="61" t="str">
        <f>[3]Ит.пр!D8</f>
        <v>15.09.1993, КМС</v>
      </c>
      <c r="E24" s="61" t="str">
        <f>[3]Ит.пр!E8</f>
        <v>ПФО</v>
      </c>
      <c r="F24" s="61" t="str">
        <f>[3]Ит.пр!F8</f>
        <v>ГУ МВД России по Саратовской области</v>
      </c>
      <c r="G24" s="105" t="str">
        <f>[3]Ит.пр!G8</f>
        <v>0</v>
      </c>
      <c r="H24" s="62" t="str">
        <f>[3]Ит.пр!H8</f>
        <v>Аристов А.Е.</v>
      </c>
      <c r="I24" s="95"/>
      <c r="J24" s="90"/>
    </row>
    <row r="25" spans="1:16" ht="23.1" hidden="1" customHeight="1">
      <c r="A25" s="63"/>
      <c r="B25" s="92" t="s">
        <v>6</v>
      </c>
      <c r="C25" s="44" t="str">
        <f>[3]Ит.пр!C9</f>
        <v>ХЕРТЕК Ай-Херел Шолбанович</v>
      </c>
      <c r="D25" s="44" t="str">
        <f>[3]Ит.пр!D9</f>
        <v>04.08.1999, МС</v>
      </c>
      <c r="E25" s="44" t="str">
        <f>[3]Ит.пр!E9</f>
        <v>ЦФО</v>
      </c>
      <c r="F25" s="44" t="str">
        <f>[3]Ит.пр!F9</f>
        <v>ГУ МВД России по Московской обл.</v>
      </c>
      <c r="G25" s="86">
        <f>[3]Ит.пр!G9</f>
        <v>0</v>
      </c>
      <c r="H25" s="47" t="str">
        <f>[3]Ит.пр!H9</f>
        <v>ТЕРЕХОВ М.П.</v>
      </c>
      <c r="I25" s="95"/>
    </row>
    <row r="26" spans="1:16" ht="23.1" hidden="1" customHeight="1">
      <c r="A26" s="63"/>
      <c r="B26" s="92" t="s">
        <v>11</v>
      </c>
      <c r="C26" s="44" t="str">
        <f>[3]Ит.пр!C10</f>
        <v>САНАА Мерген Михайлович</v>
      </c>
      <c r="D26" s="44" t="str">
        <f>[3]Ит.пр!D10</f>
        <v>25.09.1982, КМС</v>
      </c>
      <c r="E26" s="44" t="str">
        <f>[3]Ит.пр!E10</f>
        <v>СФО</v>
      </c>
      <c r="F26" s="44" t="str">
        <f>[3]Ит.пр!F10</f>
        <v>МВД по Республике Тыва</v>
      </c>
      <c r="G26" s="86">
        <f>[3]Ит.пр!G10</f>
        <v>0</v>
      </c>
      <c r="H26" s="47" t="str">
        <f>[3]Ит.пр!H10</f>
        <v>Кыргыс А.В.</v>
      </c>
      <c r="I26" s="95"/>
      <c r="L26" s="17"/>
      <c r="M26" s="18"/>
      <c r="N26" s="17"/>
      <c r="O26" s="19"/>
      <c r="P26" s="43"/>
    </row>
    <row r="27" spans="1:16" ht="23.1" hidden="1" customHeight="1" thickBot="1">
      <c r="A27" s="64"/>
      <c r="B27" s="96" t="s">
        <v>11</v>
      </c>
      <c r="C27" s="48" t="str">
        <f>[3]Ит.пр!C11</f>
        <v>ДОНЦОВ Александр Александрович</v>
      </c>
      <c r="D27" s="48" t="str">
        <f>[3]Ит.пр!D11</f>
        <v>05.04.1994, МС</v>
      </c>
      <c r="E27" s="48" t="str">
        <f>[3]Ит.пр!E11</f>
        <v>ЦФО</v>
      </c>
      <c r="F27" s="48" t="str">
        <f>[3]Ит.пр!F11</f>
        <v>УМВД России по Владимирской обл.</v>
      </c>
      <c r="G27" s="87">
        <f>[3]Ит.пр!G11</f>
        <v>0</v>
      </c>
      <c r="H27" s="49" t="str">
        <f>[3]Ит.пр!H11</f>
        <v>ГУНДАРЕВ И.В.</v>
      </c>
      <c r="I27" s="11"/>
    </row>
    <row r="28" spans="1:16" ht="20.100000000000001" customHeight="1" thickBot="1">
      <c r="A28" s="30"/>
      <c r="B28" s="12"/>
      <c r="C28" s="43"/>
      <c r="D28" s="16"/>
      <c r="E28" s="16"/>
      <c r="F28" s="17"/>
      <c r="G28" s="9"/>
      <c r="H28" s="20"/>
      <c r="I28" s="95"/>
      <c r="J28" s="90"/>
    </row>
    <row r="29" spans="1:16" ht="23.1" customHeight="1">
      <c r="A29" s="156" t="s">
        <v>18</v>
      </c>
      <c r="B29" s="42" t="s">
        <v>4</v>
      </c>
      <c r="C29" s="45" t="str">
        <f>[4]ит.пр!C6</f>
        <v>НЕВЗОРОВ Алексей Александрович</v>
      </c>
      <c r="D29" s="45" t="str">
        <f>[4]ит.пр!D6</f>
        <v>29.08.1988, МС</v>
      </c>
      <c r="E29" s="45" t="str">
        <f>[4]ит.пр!E6</f>
        <v>ЦФО</v>
      </c>
      <c r="F29" s="45" t="str">
        <f>[4]ит.пр!F6</f>
        <v>ГУ МВД России по Московской обл.</v>
      </c>
      <c r="G29" s="85">
        <f>[4]ит.пр!G6</f>
        <v>0</v>
      </c>
      <c r="H29" s="46" t="str">
        <f>[4]ит.пр!H6</f>
        <v>ТЕРЕХОВ М.П.</v>
      </c>
      <c r="I29" s="95"/>
      <c r="J29" s="90"/>
    </row>
    <row r="30" spans="1:16" ht="23.1" customHeight="1" thickBot="1">
      <c r="A30" s="157"/>
      <c r="B30" s="96" t="s">
        <v>5</v>
      </c>
      <c r="C30" s="48" t="str">
        <f>[4]ит.пр!C7</f>
        <v>УЛАНБЕКОВ Тагир Раджабович</v>
      </c>
      <c r="D30" s="48" t="str">
        <f>[4]ит.пр!D7</f>
        <v>07.08.1991, КМС</v>
      </c>
      <c r="E30" s="48" t="str">
        <f>[4]ит.пр!E7</f>
        <v>ЮФО</v>
      </c>
      <c r="F30" s="48" t="str">
        <f>[4]ит.пр!F7</f>
        <v>ГУ МВД России по Краснодарскому краю</v>
      </c>
      <c r="G30" s="87">
        <f>[4]ит.пр!G7</f>
        <v>0</v>
      </c>
      <c r="H30" s="49" t="str">
        <f>[4]ит.пр!H7</f>
        <v>МАТЮШЕНКО Е.А.</v>
      </c>
      <c r="I30" s="95"/>
      <c r="J30" s="90"/>
    </row>
    <row r="31" spans="1:16" ht="23.1" hidden="1" customHeight="1">
      <c r="A31" s="108"/>
      <c r="B31" s="94" t="s">
        <v>6</v>
      </c>
      <c r="C31" s="61" t="str">
        <f>[4]ит.пр!C8</f>
        <v>РОЖКОВ Максим Юрьевич</v>
      </c>
      <c r="D31" s="61" t="str">
        <f>[4]ит.пр!D8</f>
        <v>23.09.1987, МС</v>
      </c>
      <c r="E31" s="61" t="str">
        <f>[4]ит.пр!E8</f>
        <v>МОС</v>
      </c>
      <c r="F31" s="61" t="str">
        <f>[4]ит.пр!F8</f>
        <v>ГУ МВД России по Нижегородской обл.</v>
      </c>
      <c r="G31" s="105">
        <f>[4]ит.пр!G8</f>
        <v>0</v>
      </c>
      <c r="H31" s="62" t="str">
        <f>[4]ит.пр!H8</f>
        <v>Ивченко Д.А.</v>
      </c>
      <c r="I31" s="95"/>
      <c r="J31" s="90"/>
    </row>
    <row r="32" spans="1:16" ht="23.1" hidden="1" customHeight="1">
      <c r="A32" s="106"/>
      <c r="B32" s="92" t="s">
        <v>6</v>
      </c>
      <c r="C32" s="44" t="str">
        <f>[4]ит.пр!C9</f>
        <v>АБДУЛАЕВ Гаджи Сайпулаевич</v>
      </c>
      <c r="D32" s="44" t="str">
        <f>[4]ит.пр!D9</f>
        <v>13.02.1991, КМС</v>
      </c>
      <c r="E32" s="44" t="str">
        <f>[4]ит.пр!E9</f>
        <v>СКФО</v>
      </c>
      <c r="F32" s="44" t="str">
        <f>[4]ит.пр!F9</f>
        <v>МВД по Республике Дагестан</v>
      </c>
      <c r="G32" s="86">
        <f>[4]ит.пр!G9</f>
        <v>0</v>
      </c>
      <c r="H32" s="47" t="str">
        <f>[4]ит.пр!H9</f>
        <v>Муртазалиев А.А.</v>
      </c>
      <c r="I32" s="95"/>
    </row>
    <row r="33" spans="1:10" ht="23.1" hidden="1" customHeight="1">
      <c r="A33" s="106"/>
      <c r="B33" s="92" t="s">
        <v>11</v>
      </c>
      <c r="C33" s="44" t="str">
        <f>[4]ит.пр!C10</f>
        <v>РЕПЕТЮК Павел Олегович</v>
      </c>
      <c r="D33" s="44" t="str">
        <f>[4]ит.пр!D10</f>
        <v>17.09.1991, МС</v>
      </c>
      <c r="E33" s="44" t="str">
        <f>[4]ит.пр!E10</f>
        <v>ЦФО</v>
      </c>
      <c r="F33" s="44" t="str">
        <f>[4]ит.пр!F10</f>
        <v>УМВД России по Владимирской обл.</v>
      </c>
      <c r="G33" s="86">
        <f>[4]ит.пр!G10</f>
        <v>0</v>
      </c>
      <c r="H33" s="47" t="str">
        <f>[4]ит.пр!H10</f>
        <v>ГУНДАРЕВ И.В.</v>
      </c>
      <c r="I33" s="95"/>
    </row>
    <row r="34" spans="1:10" ht="23.1" hidden="1" customHeight="1" thickBot="1">
      <c r="A34" s="107"/>
      <c r="B34" s="96" t="s">
        <v>11</v>
      </c>
      <c r="C34" s="48" t="str">
        <f>[4]ит.пр!C11</f>
        <v>ТАЛДИЕВ Рустам Амирханович</v>
      </c>
      <c r="D34" s="48" t="str">
        <f>[4]ит.пр!D11</f>
        <v>01.01.1993, ЗМС</v>
      </c>
      <c r="E34" s="48" t="str">
        <f>[4]ит.пр!E11</f>
        <v>С-Пб</v>
      </c>
      <c r="F34" s="48" t="str">
        <f>[4]ит.пр!F11</f>
        <v>ГУ МВД по г.С-Пб и ЛО</v>
      </c>
      <c r="G34" s="87" t="str">
        <f>[4]ит.пр!G11</f>
        <v>0</v>
      </c>
      <c r="H34" s="49" t="str">
        <f>[4]ит.пр!H11</f>
        <v>Левковский С.И.</v>
      </c>
      <c r="I34" s="95"/>
    </row>
    <row r="35" spans="1:10" ht="20.100000000000001" customHeight="1" thickBot="1">
      <c r="A35" s="30"/>
      <c r="B35" s="12"/>
      <c r="C35" s="43"/>
      <c r="D35" s="16"/>
      <c r="E35" s="16"/>
      <c r="F35" s="17"/>
      <c r="G35" s="97"/>
      <c r="H35" s="20"/>
      <c r="I35" s="95"/>
      <c r="J35" s="90"/>
    </row>
    <row r="36" spans="1:10" ht="23.1" customHeight="1">
      <c r="A36" s="156" t="s">
        <v>13</v>
      </c>
      <c r="B36" s="42" t="s">
        <v>4</v>
      </c>
      <c r="C36" s="45" t="str">
        <f>[5]ит.пр!C6</f>
        <v>ХАБИБУЛАЕВ Шейх-Мансур Ибрагимович</v>
      </c>
      <c r="D36" s="45" t="str">
        <f>[5]ит.пр!D6</f>
        <v>27.04.1994, МСМК</v>
      </c>
      <c r="E36" s="45" t="str">
        <f>[5]ит.пр!E6</f>
        <v>С-Пб</v>
      </c>
      <c r="F36" s="45" t="str">
        <f>[5]ит.пр!F6</f>
        <v>ГУ МВД по г.С-Пб и ЛО</v>
      </c>
      <c r="G36" s="85" t="str">
        <f>[5]ит.пр!G6</f>
        <v>0</v>
      </c>
      <c r="H36" s="46" t="str">
        <f>[5]ит.пр!H6</f>
        <v>Левковский С.И.</v>
      </c>
      <c r="I36" s="95"/>
      <c r="J36" s="90"/>
    </row>
    <row r="37" spans="1:10" ht="23.1" customHeight="1" thickBot="1">
      <c r="A37" s="157"/>
      <c r="B37" s="96" t="s">
        <v>5</v>
      </c>
      <c r="C37" s="48" t="str">
        <f>[5]ит.пр!C7</f>
        <v>ТАЛДИЕВ Адам Амирханович</v>
      </c>
      <c r="D37" s="48" t="str">
        <f>[5]ит.пр!D7</f>
        <v>01.12.1990, МСМК</v>
      </c>
      <c r="E37" s="48" t="str">
        <f>[5]ит.пр!E7</f>
        <v>С-Пб</v>
      </c>
      <c r="F37" s="48" t="str">
        <f>[5]ит.пр!F7</f>
        <v>ГУ МВД по г.С-Пб и ЛО</v>
      </c>
      <c r="G37" s="87" t="str">
        <f>[5]ит.пр!G7</f>
        <v>0</v>
      </c>
      <c r="H37" s="49" t="str">
        <f>[5]ит.пр!H7</f>
        <v>Левковский С.И.</v>
      </c>
      <c r="I37" s="95"/>
      <c r="J37" s="90"/>
    </row>
    <row r="38" spans="1:10" ht="22.5" hidden="1" customHeight="1">
      <c r="A38" s="115"/>
      <c r="B38" s="94" t="s">
        <v>6</v>
      </c>
      <c r="C38" s="61" t="str">
        <f>[5]ит.пр!C8</f>
        <v>АЛИБЕКОВ Джаддал Джамбекович</v>
      </c>
      <c r="D38" s="61" t="str">
        <f>[5]ит.пр!D8</f>
        <v>11.08.1996, КМС</v>
      </c>
      <c r="E38" s="61" t="str">
        <f>[5]ит.пр!E8</f>
        <v>СКФО</v>
      </c>
      <c r="F38" s="61" t="str">
        <f>[5]ит.пр!F8</f>
        <v>МВД по Чеченской Республике</v>
      </c>
      <c r="G38" s="105" t="str">
        <f>[5]ит.пр!G8</f>
        <v>0</v>
      </c>
      <c r="H38" s="62" t="str">
        <f>[5]ит.пр!H8</f>
        <v>Семененко В.Ф.</v>
      </c>
      <c r="I38" s="95"/>
      <c r="J38" s="90"/>
    </row>
    <row r="39" spans="1:10" ht="23.1" hidden="1" customHeight="1">
      <c r="A39" s="115"/>
      <c r="B39" s="92" t="s">
        <v>6</v>
      </c>
      <c r="C39" s="44" t="str">
        <f>[5]ит.пр!C9</f>
        <v>ОНДАР Ренат Витальевич</v>
      </c>
      <c r="D39" s="44" t="str">
        <f>[5]ит.пр!D9</f>
        <v>07.02.1995, КМС</v>
      </c>
      <c r="E39" s="44" t="str">
        <f>[5]ит.пр!E9</f>
        <v>СФО</v>
      </c>
      <c r="F39" s="44" t="str">
        <f>[5]ит.пр!F9</f>
        <v>МВД по Республике Тыва</v>
      </c>
      <c r="G39" s="86">
        <f>[5]ит.пр!G9</f>
        <v>0</v>
      </c>
      <c r="H39" s="47" t="str">
        <f>[5]ит.пр!H9</f>
        <v>Кыргыс А.В.</v>
      </c>
      <c r="I39" s="89" t="s">
        <v>14</v>
      </c>
    </row>
    <row r="40" spans="1:10" ht="23.1" hidden="1" customHeight="1">
      <c r="A40" s="115"/>
      <c r="B40" s="92" t="s">
        <v>11</v>
      </c>
      <c r="C40" s="44" t="str">
        <f>[5]ит.пр!C10</f>
        <v>МУРАДОВ Рашад Махир - оглы</v>
      </c>
      <c r="D40" s="44" t="str">
        <f>[5]ит.пр!D10</f>
        <v>29.10.1989, МСМК</v>
      </c>
      <c r="E40" s="44" t="str">
        <f>[5]ит.пр!E10</f>
        <v>ПФО</v>
      </c>
      <c r="F40" s="44" t="str">
        <f>[5]ит.пр!F10</f>
        <v>МВД по Республике Башкортостан</v>
      </c>
      <c r="G40" s="86">
        <f>[5]ит.пр!G10</f>
        <v>0</v>
      </c>
      <c r="H40" s="47" t="str">
        <f>[5]ит.пр!H10</f>
        <v>ВАЛИУЛЛИН Р.Э.</v>
      </c>
      <c r="I40" s="95"/>
    </row>
    <row r="41" spans="1:10" ht="23.1" hidden="1" customHeight="1" thickBot="1">
      <c r="A41" s="116"/>
      <c r="B41" s="96" t="s">
        <v>11</v>
      </c>
      <c r="C41" s="48" t="str">
        <f>[5]ит.пр!C11</f>
        <v>БУЛЫКИН Ренат Ильдарович</v>
      </c>
      <c r="D41" s="48" t="str">
        <f>[5]ит.пр!D11</f>
        <v>11.02.1990, МС</v>
      </c>
      <c r="E41" s="48" t="str">
        <f>[5]ит.пр!E11</f>
        <v>ЦФО</v>
      </c>
      <c r="F41" s="48" t="str">
        <f>[5]ит.пр!F11</f>
        <v>УМВД России по Владимирской обл.</v>
      </c>
      <c r="G41" s="87" t="str">
        <f>[5]ит.пр!G11</f>
        <v>0</v>
      </c>
      <c r="H41" s="49" t="str">
        <f>[5]ит.пр!H11</f>
        <v>Гундарев И.В.</v>
      </c>
      <c r="I41" s="95"/>
    </row>
    <row r="42" spans="1:10" ht="20.100000000000001" customHeight="1" thickBot="1">
      <c r="B42" s="51"/>
      <c r="C42" s="52"/>
      <c r="D42" s="52"/>
      <c r="E42" s="53"/>
      <c r="F42" s="52"/>
      <c r="G42" s="52"/>
      <c r="H42" s="54"/>
      <c r="I42" s="95"/>
      <c r="J42" s="90"/>
    </row>
    <row r="43" spans="1:10" ht="23.1" customHeight="1">
      <c r="A43" s="156" t="s">
        <v>19</v>
      </c>
      <c r="B43" s="42" t="s">
        <v>4</v>
      </c>
      <c r="C43" s="45" t="str">
        <f>[6]ит.пр!C6</f>
        <v>ХАТХОХУ Байзет Зурбиевич</v>
      </c>
      <c r="D43" s="45" t="str">
        <f>[6]ит.пр!D6</f>
        <v>19.01.1991, МС</v>
      </c>
      <c r="E43" s="45" t="str">
        <f>[6]ит.пр!E6</f>
        <v>ЮФО</v>
      </c>
      <c r="F43" s="45" t="str">
        <f>[6]ит.пр!F6</f>
        <v>ГУ МВД России по Краснодарскому краю</v>
      </c>
      <c r="G43" s="85">
        <f>[6]ит.пр!G6</f>
        <v>0</v>
      </c>
      <c r="H43" s="46" t="str">
        <f>[6]ит.пр!H6</f>
        <v>МАТЮШЕНКО Е.А.</v>
      </c>
      <c r="I43" s="95"/>
      <c r="J43" s="90"/>
    </row>
    <row r="44" spans="1:10" ht="23.1" customHeight="1" thickBot="1">
      <c r="A44" s="157"/>
      <c r="B44" s="96" t="s">
        <v>5</v>
      </c>
      <c r="C44" s="48" t="str">
        <f>[6]ит.пр!C7</f>
        <v>ГОНЧАРОВ Николай Сергеевич</v>
      </c>
      <c r="D44" s="48" t="str">
        <f>[6]ит.пр!D7</f>
        <v>28.12.1993, МС</v>
      </c>
      <c r="E44" s="48" t="str">
        <f>[6]ит.пр!E7</f>
        <v>ЦФО</v>
      </c>
      <c r="F44" s="48" t="str">
        <f>[6]ит.пр!F7</f>
        <v>УМВД России по Владимирской обл.</v>
      </c>
      <c r="G44" s="87">
        <f>[6]ит.пр!G7</f>
        <v>0</v>
      </c>
      <c r="H44" s="49" t="str">
        <f>[6]ит.пр!H7</f>
        <v>ГУНДАРЕВ И.В.</v>
      </c>
      <c r="I44" s="95"/>
      <c r="J44" s="90"/>
    </row>
    <row r="45" spans="1:10" ht="23.1" hidden="1" customHeight="1">
      <c r="A45" s="115"/>
      <c r="B45" s="94" t="s">
        <v>6</v>
      </c>
      <c r="C45" s="61" t="str">
        <f>[6]ит.пр!C8</f>
        <v>ВОЕВОДИН Данил Юрьевич</v>
      </c>
      <c r="D45" s="61" t="str">
        <f>[6]ит.пр!D8</f>
        <v>14.06.1988, МС</v>
      </c>
      <c r="E45" s="61" t="str">
        <f>[6]ит.пр!E8</f>
        <v>ЦФО</v>
      </c>
      <c r="F45" s="61" t="str">
        <f>[6]ит.пр!F8</f>
        <v>ГУ МВД России по Московской обл.</v>
      </c>
      <c r="G45" s="105">
        <f>[6]ит.пр!G8</f>
        <v>0</v>
      </c>
      <c r="H45" s="62" t="str">
        <f>[6]ит.пр!H8</f>
        <v>ТЕРЕХОВ М.П.</v>
      </c>
      <c r="I45" s="95"/>
      <c r="J45" s="90"/>
    </row>
    <row r="46" spans="1:10" ht="23.1" hidden="1" customHeight="1">
      <c r="A46" s="115"/>
      <c r="B46" s="92" t="s">
        <v>6</v>
      </c>
      <c r="C46" s="44" t="str">
        <f>[6]ит.пр!C9</f>
        <v>КУИЗ Бислан Кимович</v>
      </c>
      <c r="D46" s="44" t="str">
        <f>[6]ит.пр!D9</f>
        <v>03.11.1997, МС</v>
      </c>
      <c r="E46" s="44" t="str">
        <f>[6]ит.пр!E9</f>
        <v>ЮФО</v>
      </c>
      <c r="F46" s="44" t="str">
        <f>[6]ит.пр!F9</f>
        <v>ГУ МВД России по Ростовской обл.</v>
      </c>
      <c r="G46" s="86">
        <f>[6]ит.пр!G9</f>
        <v>0</v>
      </c>
      <c r="H46" s="47" t="str">
        <f>[6]ит.пр!H9</f>
        <v>КОСТИН А.П.</v>
      </c>
      <c r="I46" s="95"/>
    </row>
    <row r="47" spans="1:10" ht="23.1" hidden="1" customHeight="1">
      <c r="A47" s="115"/>
      <c r="B47" s="92" t="s">
        <v>11</v>
      </c>
      <c r="C47" s="44" t="str">
        <f>[6]ит.пр!C10</f>
        <v>АЗИЗОВ Заур Магомедович</v>
      </c>
      <c r="D47" s="44" t="str">
        <f>[6]ит.пр!D10</f>
        <v>20.06.1987, МСМК</v>
      </c>
      <c r="E47" s="44" t="str">
        <f>[6]ит.пр!E10</f>
        <v>ПФО</v>
      </c>
      <c r="F47" s="44" t="str">
        <f>[6]ит.пр!F10</f>
        <v>МВД по Республике Татарстан</v>
      </c>
      <c r="G47" s="86">
        <f>[6]ит.пр!G10</f>
        <v>0</v>
      </c>
      <c r="H47" s="47" t="str">
        <f>[6]ит.пр!H10</f>
        <v>ДЕМЕНЕВ С.В.</v>
      </c>
      <c r="I47" s="95"/>
    </row>
    <row r="48" spans="1:10" ht="23.1" hidden="1" customHeight="1" thickBot="1">
      <c r="A48" s="116"/>
      <c r="B48" s="96" t="s">
        <v>11</v>
      </c>
      <c r="C48" s="48" t="str">
        <f>[6]ит.пр!C11</f>
        <v>САРЫГЛАР Эчис Саитович</v>
      </c>
      <c r="D48" s="48" t="str">
        <f>[6]ит.пр!D11</f>
        <v>09.05.1988, КМС</v>
      </c>
      <c r="E48" s="48" t="str">
        <f>[6]ит.пр!E11</f>
        <v>СФО</v>
      </c>
      <c r="F48" s="48" t="str">
        <f>[6]ит.пр!F11</f>
        <v>МВД по Республике Тыва</v>
      </c>
      <c r="G48" s="87">
        <f>[6]ит.пр!G11</f>
        <v>0</v>
      </c>
      <c r="H48" s="49" t="str">
        <f>[6]ит.пр!H11</f>
        <v>Кыргыс А.В.</v>
      </c>
      <c r="I48" s="11"/>
    </row>
    <row r="49" spans="1:10" ht="20.100000000000001" customHeight="1" thickBot="1">
      <c r="B49" s="13"/>
      <c r="C49" s="9"/>
      <c r="D49" s="9"/>
      <c r="E49" s="25"/>
      <c r="F49" s="9"/>
      <c r="G49" s="88"/>
      <c r="H49" s="22"/>
      <c r="I49" s="95"/>
      <c r="J49" s="90"/>
    </row>
    <row r="50" spans="1:10" ht="23.1" customHeight="1">
      <c r="A50" s="156" t="s">
        <v>20</v>
      </c>
      <c r="B50" s="42" t="s">
        <v>4</v>
      </c>
      <c r="C50" s="45" t="str">
        <f>[7]ит.пр!C6</f>
        <v>ИВАНОВ Алексей Романовчи</v>
      </c>
      <c r="D50" s="45" t="str">
        <f>[7]ит.пр!D6</f>
        <v>24.06.1987, МС</v>
      </c>
      <c r="E50" s="45" t="str">
        <f>[7]ит.пр!E6</f>
        <v>ПФО</v>
      </c>
      <c r="F50" s="45" t="str">
        <f>[7]ит.пр!F6</f>
        <v>МВД по Республике Татарстан</v>
      </c>
      <c r="G50" s="85">
        <f>[7]ит.пр!G6</f>
        <v>0</v>
      </c>
      <c r="H50" s="46" t="str">
        <f>[7]ит.пр!H6</f>
        <v>ДЕМЕНЕВ С.В.</v>
      </c>
      <c r="I50" s="95"/>
      <c r="J50" s="90"/>
    </row>
    <row r="51" spans="1:10" ht="23.1" customHeight="1" thickBot="1">
      <c r="A51" s="157"/>
      <c r="B51" s="96" t="s">
        <v>5</v>
      </c>
      <c r="C51" s="48" t="str">
        <f>[7]ит.пр!C7</f>
        <v>ЛОЖКИН Иван Сергеевич</v>
      </c>
      <c r="D51" s="48" t="str">
        <f>[7]ит.пр!D7</f>
        <v>29.08.1992, МСМК</v>
      </c>
      <c r="E51" s="48" t="str">
        <f>[7]ит.пр!E7</f>
        <v>ЦФО</v>
      </c>
      <c r="F51" s="48" t="str">
        <f>[7]ит.пр!F7</f>
        <v>УМВД России по Рязанской обл.</v>
      </c>
      <c r="G51" s="87">
        <f>[7]ит.пр!G7</f>
        <v>0</v>
      </c>
      <c r="H51" s="49" t="str">
        <f>[7]ит.пр!H7</f>
        <v>ШИЦКОВ К.С.</v>
      </c>
      <c r="I51" s="95"/>
      <c r="J51" s="90"/>
    </row>
    <row r="52" spans="1:10" ht="23.1" hidden="1" customHeight="1">
      <c r="A52" s="121"/>
      <c r="B52" s="94" t="s">
        <v>6</v>
      </c>
      <c r="C52" s="61" t="str">
        <f>[7]ит.пр!C8</f>
        <v>МАГОМЕДКЕРИМОВ Магомед Малачевич</v>
      </c>
      <c r="D52" s="61" t="str">
        <f>[7]ит.пр!D8</f>
        <v>01.10.1990, МС</v>
      </c>
      <c r="E52" s="61" t="str">
        <f>[7]ит.пр!E8</f>
        <v>ЦФО</v>
      </c>
      <c r="F52" s="61" t="str">
        <f>[7]ит.пр!F8</f>
        <v>ГУ МВД России по Московской обл.</v>
      </c>
      <c r="G52" s="105">
        <f>[7]ит.пр!G8</f>
        <v>0</v>
      </c>
      <c r="H52" s="62" t="str">
        <f>[7]ит.пр!H8</f>
        <v>ТЕРЕХОВ М.П.</v>
      </c>
      <c r="I52" s="95"/>
      <c r="J52" s="90"/>
    </row>
    <row r="53" spans="1:10" ht="23.1" hidden="1" customHeight="1">
      <c r="A53" s="119"/>
      <c r="B53" s="92" t="s">
        <v>6</v>
      </c>
      <c r="C53" s="44" t="str">
        <f>[7]ит.пр!C9</f>
        <v>АБГАРЯН Ованес Арменович</v>
      </c>
      <c r="D53" s="44" t="str">
        <f>[7]ит.пр!D9</f>
        <v>19.10.1993, МС</v>
      </c>
      <c r="E53" s="44" t="str">
        <f>[7]ит.пр!E9</f>
        <v>ЦФО</v>
      </c>
      <c r="F53" s="44" t="str">
        <f>[7]ит.пр!F9</f>
        <v>УМВД России по Владимирской обл.</v>
      </c>
      <c r="G53" s="86">
        <f>[7]ит.пр!G9</f>
        <v>0</v>
      </c>
      <c r="H53" s="47" t="str">
        <f>[7]ит.пр!H9</f>
        <v>ГУНДАРЕВ И.В.</v>
      </c>
      <c r="I53" s="95"/>
    </row>
    <row r="54" spans="1:10" ht="23.1" hidden="1" customHeight="1">
      <c r="A54" s="119"/>
      <c r="B54" s="92" t="s">
        <v>11</v>
      </c>
      <c r="C54" s="44" t="str">
        <f>[7]ит.пр!C10</f>
        <v>ГАГАРИН Алексей Владимирович</v>
      </c>
      <c r="D54" s="44" t="str">
        <f>[7]ит.пр!D10</f>
        <v>01.11.1979, МСМК</v>
      </c>
      <c r="E54" s="44" t="str">
        <f>[7]ит.пр!E10</f>
        <v>ЦФО</v>
      </c>
      <c r="F54" s="44" t="str">
        <f>[7]ит.пр!F10</f>
        <v>УМВД России по Рязанской обл.</v>
      </c>
      <c r="G54" s="86">
        <f>[7]ит.пр!G10</f>
        <v>0</v>
      </c>
      <c r="H54" s="47" t="str">
        <f>[7]ит.пр!H10</f>
        <v>ШИЦКОВ К.С.</v>
      </c>
      <c r="I54" s="95"/>
    </row>
    <row r="55" spans="1:10" ht="23.1" hidden="1" customHeight="1" thickBot="1">
      <c r="A55" s="120"/>
      <c r="B55" s="96" t="s">
        <v>11</v>
      </c>
      <c r="C55" s="48" t="str">
        <f>[7]ит.пр!C11</f>
        <v>МУЦУЕВ Шамиль Магомедович</v>
      </c>
      <c r="D55" s="48" t="str">
        <f>[7]ит.пр!D11</f>
        <v>29.11.1995, КМС</v>
      </c>
      <c r="E55" s="48" t="str">
        <f>[7]ит.пр!E11</f>
        <v>СКФО</v>
      </c>
      <c r="F55" s="48" t="str">
        <f>[7]ит.пр!F11</f>
        <v>МВД по Чеченской Республике</v>
      </c>
      <c r="G55" s="87" t="str">
        <f>[7]ит.пр!G11</f>
        <v>0</v>
      </c>
      <c r="H55" s="49" t="str">
        <f>[7]ит.пр!H11</f>
        <v>Семененко В.Ф.</v>
      </c>
      <c r="I55" s="11"/>
    </row>
    <row r="56" spans="1:10" ht="20.100000000000001" customHeight="1" thickBot="1">
      <c r="B56" s="51"/>
      <c r="C56" s="52"/>
      <c r="D56" s="52"/>
      <c r="E56" s="53"/>
      <c r="F56" s="52"/>
      <c r="G56" s="98"/>
      <c r="H56" s="54"/>
      <c r="I56" s="95"/>
      <c r="J56" s="90"/>
    </row>
    <row r="57" spans="1:10" ht="23.1" customHeight="1">
      <c r="A57" s="156" t="s">
        <v>21</v>
      </c>
      <c r="B57" s="42" t="s">
        <v>4</v>
      </c>
      <c r="C57" s="45" t="str">
        <f>[8]ит.пр!C6</f>
        <v>ДЕРИГЛАЗОВ Виталий Васильевич</v>
      </c>
      <c r="D57" s="45" t="str">
        <f>[8]ит.пр!D6</f>
        <v>05.04.1984, КМС</v>
      </c>
      <c r="E57" s="45" t="str">
        <f>[8]ит.пр!E6</f>
        <v>МОС</v>
      </c>
      <c r="F57" s="45" t="str">
        <f>[8]ит.пр!F6</f>
        <v>ГУ МВД России по Московской обл.</v>
      </c>
      <c r="G57" s="85">
        <f>[8]ит.пр!G6</f>
        <v>0</v>
      </c>
      <c r="H57" s="46" t="str">
        <f>[8]ит.пр!H6</f>
        <v>ТЕРЕХОВ М.П.</v>
      </c>
      <c r="I57" s="95"/>
      <c r="J57" s="90"/>
    </row>
    <row r="58" spans="1:10" ht="23.1" customHeight="1" thickBot="1">
      <c r="A58" s="157"/>
      <c r="B58" s="96" t="s">
        <v>5</v>
      </c>
      <c r="C58" s="48" t="str">
        <f>[8]ит.пр!C7</f>
        <v>САИДОВ Саид Магомедович</v>
      </c>
      <c r="D58" s="48" t="str">
        <f>[8]ит.пр!D7</f>
        <v>24.08.1994, МС</v>
      </c>
      <c r="E58" s="48" t="str">
        <f>[8]ит.пр!E7</f>
        <v>ЮФО</v>
      </c>
      <c r="F58" s="48" t="str">
        <f>[8]ит.пр!F7</f>
        <v>ГУ МВД России по Краснодарскому краю</v>
      </c>
      <c r="G58" s="87">
        <f>[8]ит.пр!G7</f>
        <v>0</v>
      </c>
      <c r="H58" s="49" t="str">
        <f>[8]ит.пр!H7</f>
        <v>МАТЮШЕНКО Е.А.</v>
      </c>
      <c r="I58" s="95"/>
      <c r="J58" s="90"/>
    </row>
    <row r="59" spans="1:10" ht="23.1" hidden="1" customHeight="1">
      <c r="A59" s="121"/>
      <c r="B59" s="94" t="s">
        <v>6</v>
      </c>
      <c r="C59" s="61" t="str">
        <f>[8]ит.пр!C8</f>
        <v>АЛИЕВ Султан Магомедбегович</v>
      </c>
      <c r="D59" s="61" t="str">
        <f>[8]ит.пр!D8</f>
        <v>17.09.1984, МСМК</v>
      </c>
      <c r="E59" s="61" t="str">
        <f>[8]ит.пр!E8</f>
        <v>С-Пб</v>
      </c>
      <c r="F59" s="61" t="str">
        <f>[8]ит.пр!F8</f>
        <v>ГУ МВД по г.С-Пб и ЛО</v>
      </c>
      <c r="G59" s="105" t="str">
        <f>[8]ит.пр!G8</f>
        <v>0</v>
      </c>
      <c r="H59" s="62" t="str">
        <f>[8]ит.пр!H8</f>
        <v>Левковский С.И.</v>
      </c>
      <c r="I59" s="95"/>
      <c r="J59" s="90"/>
    </row>
    <row r="60" spans="1:10" ht="23.1" hidden="1" customHeight="1">
      <c r="A60" s="119"/>
      <c r="B60" s="92" t="s">
        <v>6</v>
      </c>
      <c r="C60" s="44" t="str">
        <f>[8]ит.пр!C9</f>
        <v>ЗАЯЦ Михаил Владимирович</v>
      </c>
      <c r="D60" s="44" t="str">
        <f>[8]ит.пр!D9</f>
        <v>14.10.1981, МСМК</v>
      </c>
      <c r="E60" s="44" t="str">
        <f>[8]ит.пр!E9</f>
        <v>ЦФО</v>
      </c>
      <c r="F60" s="44" t="str">
        <f>[8]ит.пр!F9</f>
        <v>УМВД России по Орловской области</v>
      </c>
      <c r="G60" s="86" t="str">
        <f>[8]ит.пр!G9</f>
        <v>0</v>
      </c>
      <c r="H60" s="47" t="str">
        <f>[8]ит.пр!H9</f>
        <v>Самошин В.А.</v>
      </c>
      <c r="I60" s="95"/>
    </row>
    <row r="61" spans="1:10" ht="23.1" hidden="1" customHeight="1">
      <c r="A61" s="119"/>
      <c r="B61" s="92" t="s">
        <v>11</v>
      </c>
      <c r="C61" s="44" t="str">
        <f>[8]ит.пр!C10</f>
        <v>ЖАМАЛДИНОВ Адам Госенович</v>
      </c>
      <c r="D61" s="44" t="str">
        <f>[8]ит.пр!D10</f>
        <v>22.03.1991, КМС</v>
      </c>
      <c r="E61" s="44" t="str">
        <f>[8]ит.пр!E10</f>
        <v>СКФО</v>
      </c>
      <c r="F61" s="44" t="str">
        <f>[8]ит.пр!F10</f>
        <v>МВД по Республике Дагестан</v>
      </c>
      <c r="G61" s="86">
        <f>[8]ит.пр!G10</f>
        <v>0</v>
      </c>
      <c r="H61" s="47" t="str">
        <f>[8]ит.пр!H10</f>
        <v>Муртазалиев А.А.</v>
      </c>
      <c r="I61" s="95"/>
    </row>
    <row r="62" spans="1:10" ht="23.1" hidden="1" customHeight="1" thickBot="1">
      <c r="A62" s="120"/>
      <c r="B62" s="96" t="s">
        <v>11</v>
      </c>
      <c r="C62" s="48" t="str">
        <f>[8]ит.пр!C11</f>
        <v>МАГОМЕДОВ Магомед Хадисович</v>
      </c>
      <c r="D62" s="48" t="str">
        <f>[8]ит.пр!D11</f>
        <v>21.12.1991, МСМК</v>
      </c>
      <c r="E62" s="48" t="str">
        <f>[8]ит.пр!E11</f>
        <v>ПФО</v>
      </c>
      <c r="F62" s="48" t="str">
        <f>[8]ит.пр!F11</f>
        <v>МВД по Республике Татарстан</v>
      </c>
      <c r="G62" s="87">
        <f>[8]ит.пр!G11</f>
        <v>0</v>
      </c>
      <c r="H62" s="49" t="str">
        <f>[8]ит.пр!H11</f>
        <v>ДЕМЕНЕВ С.В.</v>
      </c>
      <c r="I62" s="11"/>
    </row>
    <row r="63" spans="1:10" ht="20.100000000000001" customHeight="1" thickBot="1">
      <c r="B63" s="13"/>
      <c r="C63" s="9"/>
      <c r="D63" s="9"/>
      <c r="E63" s="25"/>
      <c r="F63" s="9"/>
      <c r="G63" s="9"/>
      <c r="H63" s="22"/>
      <c r="I63" s="95"/>
      <c r="J63" s="90"/>
    </row>
    <row r="64" spans="1:10" ht="24" customHeight="1">
      <c r="A64" s="158" t="s">
        <v>47</v>
      </c>
      <c r="B64" s="42" t="s">
        <v>4</v>
      </c>
      <c r="C64" s="45" t="str">
        <f>[9]Ит.пр!C6</f>
        <v>НЕМКОВ Виктор Александрович</v>
      </c>
      <c r="D64" s="45" t="str">
        <f>[9]Ит.пр!D6</f>
        <v>26.01.1987, МСМК</v>
      </c>
      <c r="E64" s="45" t="str">
        <f>[9]Ит.пр!E6</f>
        <v>С-Пб</v>
      </c>
      <c r="F64" s="45" t="str">
        <f>[9]Ит.пр!F6</f>
        <v>ГУ МВД по г.С-Пб и ЛО</v>
      </c>
      <c r="G64" s="85" t="str">
        <f>[9]Ит.пр!G6</f>
        <v>0</v>
      </c>
      <c r="H64" s="46" t="str">
        <f>[9]Ит.пр!H6</f>
        <v>Левковский С.И.</v>
      </c>
      <c r="I64" s="95"/>
      <c r="J64" s="90"/>
    </row>
    <row r="65" spans="1:14" ht="23.1" customHeight="1" thickBot="1">
      <c r="A65" s="159"/>
      <c r="B65" s="96" t="s">
        <v>5</v>
      </c>
      <c r="C65" s="48" t="str">
        <f>[9]Ит.пр!C7</f>
        <v>ГУЛУЕВ Абдул Магомед-Салахович</v>
      </c>
      <c r="D65" s="48" t="str">
        <f>[9]Ит.пр!D7</f>
        <v>11.12.1993, КМС</v>
      </c>
      <c r="E65" s="48" t="str">
        <f>[9]Ит.пр!E7</f>
        <v>СКФО</v>
      </c>
      <c r="F65" s="48" t="str">
        <f>[9]Ит.пр!F7</f>
        <v>МВД по Чеченской Республике</v>
      </c>
      <c r="G65" s="87" t="str">
        <f>[9]Ит.пр!G7</f>
        <v>0</v>
      </c>
      <c r="H65" s="49" t="str">
        <f>[9]Ит.пр!H7</f>
        <v>Семененко В.Ф.</v>
      </c>
      <c r="I65" s="95"/>
      <c r="J65" s="90"/>
    </row>
    <row r="66" spans="1:14" ht="23.1" hidden="1" customHeight="1">
      <c r="A66" s="63"/>
      <c r="B66" s="94" t="s">
        <v>6</v>
      </c>
      <c r="C66" s="61" t="str">
        <f>[9]Ит.пр!C8</f>
        <v>ГАМЗАТОВ Шамиль Раджабович</v>
      </c>
      <c r="D66" s="61" t="str">
        <f>[9]Ит.пр!D8</f>
        <v>09.08.1990, КМС</v>
      </c>
      <c r="E66" s="61" t="str">
        <f>[9]Ит.пр!E8</f>
        <v>ПФО</v>
      </c>
      <c r="F66" s="61" t="str">
        <f>[9]Ит.пр!F8</f>
        <v>МВД по Республике Башкортостан</v>
      </c>
      <c r="G66" s="105">
        <f>[9]Ит.пр!G8</f>
        <v>0</v>
      </c>
      <c r="H66" s="62" t="str">
        <f>[9]Ит.пр!H8</f>
        <v>ВАЛИУЛЛИН Р.Э.</v>
      </c>
      <c r="I66" s="95"/>
      <c r="J66" s="90"/>
    </row>
    <row r="67" spans="1:14" ht="23.1" hidden="1" customHeight="1">
      <c r="A67" s="63"/>
      <c r="B67" s="92" t="s">
        <v>6</v>
      </c>
      <c r="C67" s="44" t="str">
        <f>[9]Ит.пр!C9</f>
        <v>РАГОЗИН Михаил Сергеевич</v>
      </c>
      <c r="D67" s="44" t="str">
        <f>[9]Ит.пр!D9</f>
        <v>30.10.1991, КМС</v>
      </c>
      <c r="E67" s="44" t="str">
        <f>[9]Ит.пр!E9</f>
        <v>УрФО</v>
      </c>
      <c r="F67" s="44" t="str">
        <f>[9]Ит.пр!F9</f>
        <v>ГУ МВД России по Свердловской обл.</v>
      </c>
      <c r="G67" s="86">
        <f>[9]Ит.пр!G9</f>
        <v>0</v>
      </c>
      <c r="H67" s="47" t="str">
        <f>[9]Ит.пр!H9</f>
        <v>МИРОНОВ А.В.</v>
      </c>
      <c r="I67" s="95"/>
    </row>
    <row r="68" spans="1:14" ht="23.1" hidden="1" customHeight="1">
      <c r="A68" s="63"/>
      <c r="B68" s="92" t="s">
        <v>11</v>
      </c>
      <c r="C68" s="44" t="str">
        <f>[9]Ит.пр!C10</f>
        <v>ЕРОХИН Константин Вадимович</v>
      </c>
      <c r="D68" s="44" t="str">
        <f>[9]Ит.пр!D10</f>
        <v>31.01.1983, МС</v>
      </c>
      <c r="E68" s="44" t="str">
        <f>[9]Ит.пр!E10</f>
        <v>СЗФО</v>
      </c>
      <c r="F68" s="44" t="str">
        <f>[9]Ит.пр!F10</f>
        <v>УМВД России по Вологодской обл.</v>
      </c>
      <c r="G68" s="86">
        <f>[9]Ит.пр!G10</f>
        <v>0</v>
      </c>
      <c r="H68" s="47" t="str">
        <f>[9]Ит.пр!H10</f>
        <v>Штатнов М.Л.</v>
      </c>
      <c r="I68" s="95"/>
    </row>
    <row r="69" spans="1:14" ht="23.1" hidden="1" customHeight="1" thickBot="1">
      <c r="A69" s="64"/>
      <c r="B69" s="96" t="s">
        <v>12</v>
      </c>
      <c r="C69" s="48" t="str">
        <f>[9]Ит.пр!C11</f>
        <v>ТИМЕРБАЕВ Габдулла Раисович</v>
      </c>
      <c r="D69" s="48" t="str">
        <f>[9]Ит.пр!D11</f>
        <v>21.09.1981, КМС</v>
      </c>
      <c r="E69" s="48" t="str">
        <f>[9]Ит.пр!E11</f>
        <v>УФО</v>
      </c>
      <c r="F69" s="48" t="str">
        <f>[9]Ит.пр!F11</f>
        <v>УМВД России по ХМАО-Югре</v>
      </c>
      <c r="G69" s="87">
        <f>[9]Ит.пр!G11</f>
        <v>0</v>
      </c>
      <c r="H69" s="49" t="str">
        <f>[9]Ит.пр!H11</f>
        <v>Зитляужев А.Х.</v>
      </c>
      <c r="I69" s="11"/>
    </row>
    <row r="70" spans="1:14" ht="20.100000000000001" customHeight="1" thickBot="1">
      <c r="A70" s="1"/>
      <c r="B70" s="50"/>
      <c r="C70" s="10"/>
      <c r="D70" s="10"/>
      <c r="E70" s="26"/>
      <c r="F70" s="10"/>
      <c r="G70" s="99"/>
      <c r="H70" s="21"/>
      <c r="I70" s="95"/>
      <c r="J70" s="90"/>
    </row>
    <row r="71" spans="1:14" ht="23.1" customHeight="1">
      <c r="A71" s="160" t="s">
        <v>33</v>
      </c>
      <c r="B71" s="42" t="s">
        <v>4</v>
      </c>
      <c r="C71" s="56" t="str">
        <f>[10]Ит.пр!C6</f>
        <v>МОХНАТКИН Михаил Александрович</v>
      </c>
      <c r="D71" s="56" t="str">
        <f>[10]Ит.пр!D6</f>
        <v>16.01.1990, МСМК</v>
      </c>
      <c r="E71" s="56" t="str">
        <f>[10]Ит.пр!E6</f>
        <v>С-Пб</v>
      </c>
      <c r="F71" s="56" t="str">
        <f>[10]Ит.пр!F6</f>
        <v>ГУ МВД по г.С-Пб и ЛО</v>
      </c>
      <c r="G71" s="101" t="str">
        <f>[10]Ит.пр!G6</f>
        <v>0</v>
      </c>
      <c r="H71" s="57" t="str">
        <f>[10]Ит.пр!H6</f>
        <v>Левковский С.И.</v>
      </c>
      <c r="I71" s="95"/>
      <c r="J71" s="90"/>
      <c r="N71" s="122"/>
    </row>
    <row r="72" spans="1:14" ht="23.1" customHeight="1" thickBot="1">
      <c r="A72" s="161"/>
      <c r="B72" s="96" t="s">
        <v>5</v>
      </c>
      <c r="C72" s="59" t="str">
        <f>[10]Ит.пр!C7</f>
        <v>ГУГОВ Мурат Анзорович</v>
      </c>
      <c r="D72" s="59" t="str">
        <f>[10]Ит.пр!D7</f>
        <v>25.06.1990, МС</v>
      </c>
      <c r="E72" s="59" t="str">
        <f>[10]Ит.пр!E7</f>
        <v>ПФО</v>
      </c>
      <c r="F72" s="59" t="str">
        <f>[10]Ит.пр!F7</f>
        <v>МВД по Республике Башкортостан</v>
      </c>
      <c r="G72" s="102">
        <f>[10]Ит.пр!G7</f>
        <v>0</v>
      </c>
      <c r="H72" s="60" t="str">
        <f>[10]Ит.пр!H7</f>
        <v>ВАЛИУЛЛИН Р.Э.</v>
      </c>
      <c r="I72" s="95"/>
      <c r="J72" s="90"/>
    </row>
    <row r="73" spans="1:14" ht="23.1" hidden="1" customHeight="1">
      <c r="A73" s="108"/>
      <c r="B73" s="94" t="s">
        <v>6</v>
      </c>
      <c r="C73" s="109" t="str">
        <f>[10]Ит.пр!C8</f>
        <v>ПОЛЕХИН Денис Владимирович</v>
      </c>
      <c r="D73" s="109" t="str">
        <f>[10]Ит.пр!D8</f>
        <v>17.08.1990, МС</v>
      </c>
      <c r="E73" s="109" t="str">
        <f>[10]Ит.пр!E8</f>
        <v>МОС</v>
      </c>
      <c r="F73" s="109" t="str">
        <f>[10]Ит.пр!F8</f>
        <v>МВД по Республике Татарстан</v>
      </c>
      <c r="G73" s="110">
        <f>[10]Ит.пр!G8</f>
        <v>0</v>
      </c>
      <c r="H73" s="111" t="str">
        <f>[10]Ит.пр!H8</f>
        <v>АХРОМОВ В.А.</v>
      </c>
      <c r="I73" s="95"/>
      <c r="J73" s="90"/>
    </row>
    <row r="74" spans="1:14" ht="23.1" hidden="1" customHeight="1">
      <c r="A74" s="106"/>
      <c r="B74" s="92" t="s">
        <v>6</v>
      </c>
      <c r="C74" s="55" t="str">
        <f>[10]Ит.пр!C9</f>
        <v>ТВАУРИ Алан Гивиевич</v>
      </c>
      <c r="D74" s="55" t="str">
        <f>[10]Ит.пр!D9</f>
        <v>08.10.1991, КМС</v>
      </c>
      <c r="E74" s="55" t="str">
        <f>[10]Ит.пр!E9</f>
        <v>СКФО</v>
      </c>
      <c r="F74" s="55" t="str">
        <f>[10]Ит.пр!F9</f>
        <v>МВД по РСО-Алания</v>
      </c>
      <c r="G74" s="100">
        <f>[10]Ит.пр!G9</f>
        <v>0</v>
      </c>
      <c r="H74" s="58" t="str">
        <f>[10]Ит.пр!H9</f>
        <v>Газзааев В.О.</v>
      </c>
      <c r="I74" s="95"/>
    </row>
    <row r="75" spans="1:14" ht="23.1" hidden="1" customHeight="1">
      <c r="A75" s="106"/>
      <c r="B75" s="92" t="s">
        <v>11</v>
      </c>
      <c r="C75" s="55" t="str">
        <f>[10]Ит.пр!C10</f>
        <v>МУХИН Федор Александрович</v>
      </c>
      <c r="D75" s="55" t="str">
        <f>[10]Ит.пр!D10</f>
        <v>11.12.1983, МС</v>
      </c>
      <c r="E75" s="55" t="str">
        <f>[10]Ит.пр!E10</f>
        <v>ЦФО</v>
      </c>
      <c r="F75" s="55" t="str">
        <f>[10]Ит.пр!F10</f>
        <v>УМВД России по Ярославской обл.</v>
      </c>
      <c r="G75" s="100" t="str">
        <f>[10]Ит.пр!G10</f>
        <v>0</v>
      </c>
      <c r="H75" s="58" t="str">
        <f>[10]Ит.пр!H10</f>
        <v>ЗАВРАЖНЫЙ В.Б.</v>
      </c>
      <c r="I75" s="95"/>
    </row>
    <row r="76" spans="1:14" ht="23.1" hidden="1" customHeight="1" thickBot="1">
      <c r="A76" s="107"/>
      <c r="B76" s="96" t="s">
        <v>11</v>
      </c>
      <c r="C76" s="59" t="str">
        <f>[10]Ит.пр!C11</f>
        <v>ПОЛОСИН Роман Владимирович</v>
      </c>
      <c r="D76" s="59" t="str">
        <f>[10]Ит.пр!D11</f>
        <v>21.04.1986, КМС</v>
      </c>
      <c r="E76" s="59" t="str">
        <f>[10]Ит.пр!E11</f>
        <v>ЦФО</v>
      </c>
      <c r="F76" s="59" t="str">
        <f>[10]Ит.пр!F11</f>
        <v>УМВД России по Липецкой обл.</v>
      </c>
      <c r="G76" s="102">
        <f>[10]Ит.пр!G11</f>
        <v>0</v>
      </c>
      <c r="H76" s="60" t="str">
        <f>[10]Ит.пр!H11</f>
        <v>Моргачев К.В.</v>
      </c>
      <c r="I76" s="11"/>
    </row>
    <row r="77" spans="1:14" ht="23.1" customHeight="1">
      <c r="B77" s="12"/>
      <c r="C77" s="3"/>
      <c r="D77" s="4"/>
      <c r="E77" s="4"/>
      <c r="F77" s="5"/>
      <c r="G77" s="5"/>
      <c r="H77" s="3"/>
      <c r="I77" s="103">
        <v>0</v>
      </c>
      <c r="J77" s="91"/>
    </row>
    <row r="78" spans="1:14" ht="22.5" hidden="1" customHeight="1">
      <c r="A78" s="1"/>
      <c r="B78" s="2"/>
      <c r="C78" s="3"/>
      <c r="D78" s="4"/>
      <c r="E78" s="4"/>
      <c r="F78" s="5"/>
      <c r="G78" s="5"/>
      <c r="H78" s="3"/>
      <c r="I78" s="103">
        <v>0</v>
      </c>
      <c r="J78" s="91"/>
    </row>
    <row r="79" spans="1:14" ht="23.1" customHeight="1">
      <c r="A79" s="1"/>
      <c r="B79" s="24" t="str">
        <f>[1]реквизиты!$A$6</f>
        <v>Гл. судья, судья ВК</v>
      </c>
      <c r="C79" s="6"/>
      <c r="D79" s="6"/>
      <c r="E79" s="27"/>
      <c r="F79" s="24" t="str">
        <f>[1]реквизиты!$G$6</f>
        <v>И.Г.Циклаури</v>
      </c>
      <c r="G79" s="24"/>
      <c r="H79" s="6"/>
      <c r="I79" s="95"/>
      <c r="J79" s="90"/>
    </row>
    <row r="80" spans="1:14" ht="23.1" customHeight="1">
      <c r="A80" s="1"/>
      <c r="B80" s="24"/>
      <c r="C80" s="7"/>
      <c r="D80" s="7"/>
      <c r="E80" s="28"/>
      <c r="F80" s="23" t="str">
        <f>[1]реквизиты!$G$7</f>
        <v>/РСО- Алания /</v>
      </c>
      <c r="G80" s="23"/>
      <c r="H80" s="7"/>
      <c r="I80" s="95"/>
      <c r="J80" s="90"/>
    </row>
    <row r="81" spans="1:19" ht="23.1" customHeight="1">
      <c r="A81" s="1"/>
      <c r="B81" s="24" t="str">
        <f>[1]реквизиты!$A$8</f>
        <v>Гл. секретарь, судья ВК</v>
      </c>
      <c r="C81" s="7"/>
      <c r="D81" s="7"/>
      <c r="E81" s="28"/>
      <c r="F81" s="24" t="str">
        <f>[1]реквизиты!$G$8</f>
        <v>А.В.Поляков</v>
      </c>
      <c r="G81" s="24"/>
      <c r="H81" s="6"/>
      <c r="I81" s="95"/>
    </row>
    <row r="82" spans="1:19" ht="23.1" customHeight="1">
      <c r="C82" s="1"/>
      <c r="F82" t="str">
        <f>[1]реквизиты!$G$9</f>
        <v>/Рязань/</v>
      </c>
      <c r="H82" s="7"/>
      <c r="I82" s="95"/>
    </row>
    <row r="83" spans="1:19" ht="9" customHeight="1"/>
    <row r="84" spans="1:19" ht="29.25" customHeight="1">
      <c r="J84" s="1"/>
    </row>
    <row r="85" spans="1:19" ht="12" customHeight="1"/>
    <row r="86" spans="1:19" ht="21.75" customHeight="1"/>
    <row r="87" spans="1:19" ht="12" customHeight="1"/>
    <row r="88" spans="1:19" ht="12" customHeight="1"/>
    <row r="93" spans="1:19">
      <c r="S93" t="s">
        <v>10</v>
      </c>
    </row>
  </sheetData>
  <mergeCells count="31">
    <mergeCell ref="B6:B7"/>
    <mergeCell ref="C6:C7"/>
    <mergeCell ref="D6:D7"/>
    <mergeCell ref="E6:E7"/>
    <mergeCell ref="F6:F7"/>
    <mergeCell ref="A1:I1"/>
    <mergeCell ref="A2:I2"/>
    <mergeCell ref="A3:I3"/>
    <mergeCell ref="A4:I4"/>
    <mergeCell ref="A5:I5"/>
    <mergeCell ref="J14:J15"/>
    <mergeCell ref="I18:I19"/>
    <mergeCell ref="G6:G7"/>
    <mergeCell ref="H6:H7"/>
    <mergeCell ref="I6:I7"/>
    <mergeCell ref="I8:I9"/>
    <mergeCell ref="J8:J9"/>
    <mergeCell ref="I10:I11"/>
    <mergeCell ref="J10:J11"/>
    <mergeCell ref="I12:I13"/>
    <mergeCell ref="J12:J13"/>
    <mergeCell ref="A8:A9"/>
    <mergeCell ref="A15:A16"/>
    <mergeCell ref="A22:A23"/>
    <mergeCell ref="A29:A30"/>
    <mergeCell ref="A36:A37"/>
    <mergeCell ref="A43:A44"/>
    <mergeCell ref="A50:A51"/>
    <mergeCell ref="A57:A58"/>
    <mergeCell ref="A64:A65"/>
    <mergeCell ref="A71:A72"/>
  </mergeCells>
  <conditionalFormatting sqref="G21 G28 G35 G42 G49 G56 G63 G70">
    <cfRule type="cellIs" dxfId="0" priority="1" stopIfTrue="1" operator="equal">
      <formula>0</formula>
    </cfRule>
  </conditionalFormatting>
  <printOptions horizontalCentered="1"/>
  <pageMargins left="0" right="0" top="0.15748031496062992" bottom="0.11811023622047245" header="0.6692913385826772" footer="0.59055118110236227"/>
  <pageSetup paperSize="9" scale="94" pageOrder="overThenDown" orientation="portrait" copies="2" r:id="rId1"/>
  <headerFooter alignWithMargins="0"/>
  <rowBreaks count="1" manualBreakCount="1">
    <brk id="84" max="7" man="1"/>
  </rowBreaks>
  <colBreaks count="2" manualBreakCount="2">
    <brk id="13" max="1048575" man="1"/>
    <brk id="14" max="1048575" man="1"/>
  </colBreaks>
  <drawing r:id="rId2"/>
</worksheet>
</file>

<file path=xl/worksheets/sheet5.xml><?xml version="1.0" encoding="utf-8"?>
<worksheet xmlns="http://schemas.openxmlformats.org/spreadsheetml/2006/main" xmlns:r="http://schemas.openxmlformats.org/officeDocument/2006/relationships">
  <dimension ref="A1:J71"/>
  <sheetViews>
    <sheetView zoomScale="75" zoomScaleNormal="75" workbookViewId="0">
      <selection activeCell="H12" sqref="H12"/>
    </sheetView>
  </sheetViews>
  <sheetFormatPr defaultRowHeight="13.2"/>
  <cols>
    <col min="1" max="1" width="8.44140625" customWidth="1"/>
    <col min="2" max="2" width="6.44140625" customWidth="1"/>
    <col min="3" max="3" width="25.21875" customWidth="1"/>
    <col min="4" max="4" width="12.77734375" customWidth="1"/>
    <col min="5" max="5" width="21.44140625" customWidth="1"/>
    <col min="6" max="6" width="11.44140625" customWidth="1"/>
    <col min="7" max="7" width="8" customWidth="1"/>
    <col min="8" max="8" width="40.21875" customWidth="1"/>
  </cols>
  <sheetData>
    <row r="1" spans="1:8" ht="21">
      <c r="A1" s="150" t="s">
        <v>7</v>
      </c>
      <c r="B1" s="150"/>
      <c r="C1" s="150"/>
      <c r="D1" s="150"/>
      <c r="E1" s="150"/>
      <c r="F1" s="150"/>
      <c r="G1" s="150"/>
      <c r="H1" s="150"/>
    </row>
    <row r="2" spans="1:8" ht="15.6">
      <c r="A2" s="136" t="s">
        <v>24</v>
      </c>
      <c r="B2" s="136"/>
      <c r="C2" s="136"/>
      <c r="D2" s="136"/>
      <c r="E2" s="136"/>
      <c r="F2" s="136"/>
      <c r="G2" s="136"/>
      <c r="H2" s="136"/>
    </row>
    <row r="3" spans="1:8" ht="23.25" customHeight="1">
      <c r="A3" s="188" t="str">
        <f>призеры!A3</f>
        <v xml:space="preserve">Чемпионат Министерства внутренних дел Российской Федерации по боевому самбо </v>
      </c>
      <c r="B3" s="188"/>
      <c r="C3" s="188"/>
      <c r="D3" s="188"/>
      <c r="E3" s="188"/>
      <c r="F3" s="188"/>
      <c r="G3" s="188"/>
      <c r="H3" s="188"/>
    </row>
    <row r="4" spans="1:8" ht="16.2" thickBot="1">
      <c r="A4" s="136" t="str">
        <f>призеры!A4</f>
        <v>21-27 января 2019г.                             г.Санкт-Петербург</v>
      </c>
      <c r="B4" s="136"/>
      <c r="C4" s="136"/>
      <c r="D4" s="136"/>
      <c r="E4" s="136"/>
      <c r="F4" s="136"/>
      <c r="G4" s="136"/>
      <c r="H4" s="136"/>
    </row>
    <row r="5" spans="1:8" ht="12.75" customHeight="1">
      <c r="A5" s="189" t="s">
        <v>25</v>
      </c>
      <c r="B5" s="191" t="s">
        <v>0</v>
      </c>
      <c r="C5" s="139" t="s">
        <v>1</v>
      </c>
      <c r="D5" s="139" t="s">
        <v>2</v>
      </c>
      <c r="E5" s="139" t="s">
        <v>26</v>
      </c>
      <c r="F5" s="191" t="s">
        <v>27</v>
      </c>
      <c r="G5" s="194" t="s">
        <v>28</v>
      </c>
      <c r="H5" s="152" t="s">
        <v>29</v>
      </c>
    </row>
    <row r="6" spans="1:8" ht="13.5" customHeight="1" thickBot="1">
      <c r="A6" s="190"/>
      <c r="B6" s="192"/>
      <c r="C6" s="193"/>
      <c r="D6" s="193"/>
      <c r="E6" s="193"/>
      <c r="F6" s="192"/>
      <c r="G6" s="195"/>
      <c r="H6" s="196"/>
    </row>
    <row r="7" spans="1:8" ht="12.75" customHeight="1">
      <c r="A7" s="197" t="s">
        <v>30</v>
      </c>
      <c r="B7" s="198"/>
      <c r="C7" s="198"/>
      <c r="D7" s="198"/>
      <c r="E7" s="198"/>
      <c r="F7" s="198"/>
      <c r="G7" s="198"/>
      <c r="H7" s="199"/>
    </row>
    <row r="8" spans="1:8" ht="24" hidden="1" customHeight="1">
      <c r="A8" s="65">
        <v>48</v>
      </c>
      <c r="B8" s="127">
        <v>1</v>
      </c>
      <c r="C8" s="66" t="str">
        <f>призеры!C8</f>
        <v>ВАСИЛЬЕВ Дмитрий Александрович</v>
      </c>
      <c r="D8" s="66" t="str">
        <f>призеры!D8</f>
        <v>13.01.96, КМС</v>
      </c>
      <c r="E8" s="66" t="str">
        <f>призеры!F8</f>
        <v>Р.Хакасия, Кызыл, МС</v>
      </c>
      <c r="F8" s="67">
        <v>12</v>
      </c>
      <c r="G8" s="67"/>
      <c r="H8" s="68" t="s">
        <v>73</v>
      </c>
    </row>
    <row r="9" spans="1:8" ht="24" hidden="1" customHeight="1">
      <c r="A9" s="69">
        <v>48</v>
      </c>
      <c r="B9" s="128">
        <v>2</v>
      </c>
      <c r="C9" s="70" t="str">
        <f>призеры!C9</f>
        <v>АУРСУЛОВ Артем Егорович</v>
      </c>
      <c r="D9" s="70" t="str">
        <f>призеры!D9</f>
        <v>30.05.97, МС</v>
      </c>
      <c r="E9" s="70" t="str">
        <f>призеры!F9</f>
        <v>Новосибирская, Новосибирск, МО</v>
      </c>
      <c r="F9" s="73">
        <v>12</v>
      </c>
      <c r="G9" s="73"/>
      <c r="H9" s="72" t="s">
        <v>73</v>
      </c>
    </row>
    <row r="10" spans="1:8" ht="24" hidden="1" customHeight="1">
      <c r="A10" s="69">
        <v>48</v>
      </c>
      <c r="B10" s="129">
        <v>3</v>
      </c>
      <c r="C10" s="70" t="str">
        <f>призеры!C10</f>
        <v>ВДОВИН Николай Сергеевич</v>
      </c>
      <c r="D10" s="70" t="str">
        <f>призеры!D10</f>
        <v>04.11.98, КМС</v>
      </c>
      <c r="E10" s="70" t="str">
        <f>призеры!F10</f>
        <v>Новосибирская, Новосибирск, МО</v>
      </c>
      <c r="F10" s="73">
        <v>12</v>
      </c>
      <c r="G10" s="73"/>
      <c r="H10" s="72" t="s">
        <v>73</v>
      </c>
    </row>
    <row r="11" spans="1:8" ht="24" hidden="1" customHeight="1">
      <c r="A11" s="69">
        <v>48</v>
      </c>
      <c r="B11" s="128">
        <v>3</v>
      </c>
      <c r="C11" s="70" t="str">
        <f>призеры!C11</f>
        <v>БЕСПРОЗВАННЫХ Марк Аркадьевич</v>
      </c>
      <c r="D11" s="70" t="str">
        <f>призеры!D11</f>
        <v>13.02.92, МС</v>
      </c>
      <c r="E11" s="70" t="str">
        <f>призеры!F11</f>
        <v>Омская, Омск, СИБГУФК</v>
      </c>
      <c r="F11" s="73">
        <v>12</v>
      </c>
      <c r="G11" s="73"/>
      <c r="H11" s="72" t="s">
        <v>73</v>
      </c>
    </row>
    <row r="12" spans="1:8" ht="24" customHeight="1">
      <c r="A12" s="69">
        <v>52</v>
      </c>
      <c r="B12" s="129">
        <v>1</v>
      </c>
      <c r="C12" s="70" t="str">
        <f>призеры!C15</f>
        <v>АСКАНАКОВ Родион Рафаилович</v>
      </c>
      <c r="D12" s="70" t="str">
        <f>призеры!D15</f>
        <v>22.09.1990, МСМК</v>
      </c>
      <c r="E12" s="70" t="str">
        <f>призеры!F15</f>
        <v>МВД по Республике Татарстан</v>
      </c>
      <c r="F12" s="73">
        <f>[2]пр.взв!$AH$7</f>
        <v>13</v>
      </c>
      <c r="G12" s="73">
        <v>6</v>
      </c>
      <c r="H12" s="72" t="str">
        <f>CONCATENATE([2]пр.взв!$Y$7,", ",[2]пр.взв!$Y$8,", ",[2]пр.взв!$Y$9,", ",[2]пр.взв!$Y$10,", ",[2]пр.взв!$Y$11,", ",[2]пр.взв!$Y$12,", ",[2]пр.взв!$Y$13,", ",[2]пр.взв!$Y$14,", ",[2]пр.взв!$Y$15,", ",[2]пр.взв!$Y$16,", ",[2]пр.взв!$Y$17)</f>
        <v>ГУ МВД России по Краснодарскому краю, ГУ МВД России по Московской обл., ГУ МВД России по Ростовской обл., ГУ МВД России по Саратовской области, ГУ МВД России по Свердловской обл., ГУ МВД России по Ставропольскому краю, МВД по Республике Татарстан, МВД по Республике Тыва, УМВД по Тамбовской области, УМВД России по Владимирской обл., УМВД России по Рязанской обл.</v>
      </c>
    </row>
    <row r="13" spans="1:8" ht="24" hidden="1" customHeight="1">
      <c r="A13" s="69">
        <v>52</v>
      </c>
      <c r="B13" s="128">
        <v>2</v>
      </c>
      <c r="C13" s="70" t="str">
        <f>призеры!C16</f>
        <v>МИЛОВИДОВ Алексей Павлович</v>
      </c>
      <c r="D13" s="70" t="str">
        <f>призеры!D16</f>
        <v>07.01.1992, МС</v>
      </c>
      <c r="E13" s="70" t="str">
        <f>призеры!F16</f>
        <v>ГУ МВД России по Московской обл.</v>
      </c>
      <c r="F13" s="73">
        <f>[2]пр.взв!$AH$7</f>
        <v>13</v>
      </c>
      <c r="G13" s="73"/>
      <c r="H13" s="72" t="str">
        <f>CONCATENATE([2]пр.взв!$Y$7,", ",[2]пр.взв!$Y$8,", ",[2]пр.взв!$Y$9,", ",[2]пр.взв!$Y$10,", ",[2]пр.взв!$Y$11,", ",[2]пр.взв!$Y$12,", ",[2]пр.взв!$Y$13,", ",[2]пр.взв!$Y$14,", ",[2]пр.взв!$Y$15,", ",[2]пр.взв!$Y$16,", ",[2]пр.взв!$Y$17)</f>
        <v>ГУ МВД России по Краснодарскому краю, ГУ МВД России по Московской обл., ГУ МВД России по Ростовской обл., ГУ МВД России по Саратовской области, ГУ МВД России по Свердловской обл., ГУ МВД России по Ставропольскому краю, МВД по Республике Татарстан, МВД по Республике Тыва, УМВД по Тамбовской области, УМВД России по Владимирской обл., УМВД России по Рязанской обл.</v>
      </c>
    </row>
    <row r="14" spans="1:8" ht="24" hidden="1" customHeight="1">
      <c r="A14" s="69">
        <v>52</v>
      </c>
      <c r="B14" s="129">
        <v>3</v>
      </c>
      <c r="C14" s="70" t="str">
        <f>призеры!C17</f>
        <v>ЛАМАНОВ Владимир Александрович</v>
      </c>
      <c r="D14" s="70" t="str">
        <f>призеры!D17</f>
        <v>20..111992, МСМК</v>
      </c>
      <c r="E14" s="70" t="str">
        <f>призеры!F17</f>
        <v>УМВД России по Рязанской обл.</v>
      </c>
      <c r="F14" s="73">
        <f>[2]пр.взв!$AH$7</f>
        <v>13</v>
      </c>
      <c r="G14" s="71"/>
      <c r="H14" s="72" t="str">
        <f>CONCATENATE([2]пр.взв!$Y$7,", ",[2]пр.взв!$Y$8,", ",[2]пр.взв!$Y$9,", ",[2]пр.взв!$Y$10,", ",[2]пр.взв!$Y$11,", ",[2]пр.взв!$Y$12,", ",[2]пр.взв!$Y$13,", ",[2]пр.взв!$Y$14,", ",[2]пр.взв!$Y$15,", ",[2]пр.взв!$Y$16,", ",[2]пр.взв!$Y$17)</f>
        <v>ГУ МВД России по Краснодарскому краю, ГУ МВД России по Московской обл., ГУ МВД России по Ростовской обл., ГУ МВД России по Саратовской области, ГУ МВД России по Свердловской обл., ГУ МВД России по Ставропольскому краю, МВД по Республике Татарстан, МВД по Республике Тыва, УМВД по Тамбовской области, УМВД России по Владимирской обл., УМВД России по Рязанской обл.</v>
      </c>
    </row>
    <row r="15" spans="1:8" ht="24" hidden="1" customHeight="1">
      <c r="A15" s="69">
        <v>52</v>
      </c>
      <c r="B15" s="128">
        <v>3</v>
      </c>
      <c r="C15" s="70" t="str">
        <f>призеры!C18</f>
        <v>АУРСУЛОВ Артем Егорович</v>
      </c>
      <c r="D15" s="70" t="str">
        <f>призеры!D18</f>
        <v>30.05.1997, МС</v>
      </c>
      <c r="E15" s="70" t="str">
        <f>призеры!F18</f>
        <v>УМВД России по Владимирской обл.</v>
      </c>
      <c r="F15" s="73">
        <f>[2]пр.взв!$AH$7</f>
        <v>13</v>
      </c>
      <c r="G15" s="73"/>
      <c r="H15" s="72" t="str">
        <f>CONCATENATE([2]пр.взв!$Y$7,", ",[2]пр.взв!$Y$8,", ",[2]пр.взв!$Y$9,", ",[2]пр.взв!$Y$10,", ",[2]пр.взв!$Y$11,", ",[2]пр.взв!$Y$12,", ",[2]пр.взв!$Y$13,", ",[2]пр.взв!$Y$14,", ",[2]пр.взв!$Y$15,", ",[2]пр.взв!$Y$16,", ",[2]пр.взв!$Y$17)</f>
        <v>ГУ МВД России по Краснодарскому краю, ГУ МВД России по Московской обл., ГУ МВД России по Ростовской обл., ГУ МВД России по Саратовской области, ГУ МВД России по Свердловской обл., ГУ МВД России по Ставропольскому краю, МВД по Республике Татарстан, МВД по Республике Тыва, УМВД по Тамбовской области, УМВД России по Владимирской обл., УМВД России по Рязанской обл.</v>
      </c>
    </row>
    <row r="16" spans="1:8" ht="24" customHeight="1">
      <c r="A16" s="69">
        <v>57</v>
      </c>
      <c r="B16" s="124" t="s">
        <v>4</v>
      </c>
      <c r="C16" s="70" t="str">
        <f>призеры!C22</f>
        <v>ГАМЗАЕВ Мухтар Сахратулаевич</v>
      </c>
      <c r="D16" s="70" t="str">
        <f>призеры!D22</f>
        <v>24.09.1992, МСМК</v>
      </c>
      <c r="E16" s="70" t="str">
        <f>призеры!F22</f>
        <v>МВД по Республике Татарстан</v>
      </c>
      <c r="F16" s="73">
        <f>[3]пр.взв!$AH$7</f>
        <v>21</v>
      </c>
      <c r="G16" s="73">
        <v>6</v>
      </c>
      <c r="H16" s="72" t="str">
        <f>CONCATENATE([3]пр.взв!$Y$7,", ",[3]пр.взв!$Y$8,", ",[3]пр.взв!$Y$9,", ",[3]пр.взв!$Y$10,", ",[3]пр.взв!$Y$11,", ",[3]пр.взв!$Y$12,", ",[3]пр.взв!$Y$13,", ",[3]пр.взв!$Y$14,", ",[3]пр.взв!$Y$15,", ",[3]пр.взв!$Y$16,", ",[3]пр.взв!$Y$17)</f>
        <v>ГУ МВД по г.С-Пб и ЛО, ГУ МВД России по Иркутской области, ГУ МВД России по Московской обл., ГУ МВД России по Самарской области, ГУ МВД России по Саратовской области, ГУ МВД России по Ставропольскому краю, МВД по КБР, МВД по Республике Башкортостан, МВД по Республике Татарстан, МВД по Республике Тыва, МВД России по Пермскому краю</v>
      </c>
    </row>
    <row r="17" spans="1:10" ht="24" hidden="1" customHeight="1">
      <c r="A17" s="69">
        <v>57</v>
      </c>
      <c r="B17" s="124" t="s">
        <v>5</v>
      </c>
      <c r="C17" s="70" t="str">
        <f>призеры!C23</f>
        <v>КОНЗОШЕВ Рустам Александрович</v>
      </c>
      <c r="D17" s="70" t="str">
        <f>призеры!D23</f>
        <v>22.08.1990, МСМК</v>
      </c>
      <c r="E17" s="70" t="str">
        <f>призеры!F23</f>
        <v>ГУ МВД по г.С-Пб и ЛО</v>
      </c>
      <c r="F17" s="73">
        <f>[3]пр.взв!$AH$7</f>
        <v>21</v>
      </c>
      <c r="G17" s="73"/>
      <c r="H17" s="72" t="str">
        <f>CONCATENATE([3]пр.взв!$Y$7,", ",[3]пр.взв!$Y$8,", ",[3]пр.взв!$Y$9,", ",[3]пр.взв!$Y$10,", ",[3]пр.взв!$Y$11,", ",[3]пр.взв!$Y$12,", ",[3]пр.взв!$Y$13,", ",[3]пр.взв!$Y$14,", ",[3]пр.взв!$Y$15,", ",[3]пр.взв!$Y$16,", ",[3]пр.взв!$Y$17)</f>
        <v>ГУ МВД по г.С-Пб и ЛО, ГУ МВД России по Иркутской области, ГУ МВД России по Московской обл., ГУ МВД России по Самарской области, ГУ МВД России по Саратовской области, ГУ МВД России по Ставропольскому краю, МВД по КБР, МВД по Республике Башкортостан, МВД по Республике Татарстан, МВД по Республике Тыва, МВД России по Пермскому краю</v>
      </c>
    </row>
    <row r="18" spans="1:10" ht="24" hidden="1" customHeight="1">
      <c r="A18" s="69">
        <v>57</v>
      </c>
      <c r="B18" s="124" t="s">
        <v>6</v>
      </c>
      <c r="C18" s="70" t="str">
        <f>призеры!C24</f>
        <v>ЮСУПОВ Адам Рашитович</v>
      </c>
      <c r="D18" s="70" t="str">
        <f>призеры!D24</f>
        <v>15.09.1993, КМС</v>
      </c>
      <c r="E18" s="70" t="str">
        <f>призеры!F24</f>
        <v>ГУ МВД России по Саратовской области</v>
      </c>
      <c r="F18" s="73">
        <f>[3]пр.взв!$AH$7</f>
        <v>21</v>
      </c>
      <c r="G18" s="73"/>
      <c r="H18" s="72" t="str">
        <f>CONCATENATE([3]пр.взв!$Y$7,", ",[3]пр.взв!$Y$8,", ",[3]пр.взв!$Y$9,", ",[3]пр.взв!$Y$10,", ",[3]пр.взв!$Y$11,", ",[3]пр.взв!$Y$12,", ",[3]пр.взв!$Y$13,", ",[3]пр.взв!$Y$14,", ",[3]пр.взв!$Y$15,", ",[3]пр.взв!$Y$16,", ",[3]пр.взв!$Y$17)</f>
        <v>ГУ МВД по г.С-Пб и ЛО, ГУ МВД России по Иркутской области, ГУ МВД России по Московской обл., ГУ МВД России по Самарской области, ГУ МВД России по Саратовской области, ГУ МВД России по Ставропольскому краю, МВД по КБР, МВД по Республике Башкортостан, МВД по Республике Татарстан, МВД по Республике Тыва, МВД России по Пермскому краю</v>
      </c>
    </row>
    <row r="19" spans="1:10" ht="24" hidden="1" customHeight="1">
      <c r="A19" s="69">
        <v>57</v>
      </c>
      <c r="B19" s="124" t="s">
        <v>6</v>
      </c>
      <c r="C19" s="70" t="str">
        <f>призеры!C25</f>
        <v>ХЕРТЕК Ай-Херел Шолбанович</v>
      </c>
      <c r="D19" s="70" t="str">
        <f>призеры!D25</f>
        <v>04.08.1999, МС</v>
      </c>
      <c r="E19" s="70" t="str">
        <f>призеры!F25</f>
        <v>ГУ МВД России по Московской обл.</v>
      </c>
      <c r="F19" s="73">
        <f>[3]пр.взв!$AH$7</f>
        <v>21</v>
      </c>
      <c r="G19" s="73"/>
      <c r="H19" s="72" t="str">
        <f>CONCATENATE([3]пр.взв!$Y$7,", ",[3]пр.взв!$Y$8,", ",[3]пр.взв!$Y$9,", ",[3]пр.взв!$Y$10,", ",[3]пр.взв!$Y$11,", ",[3]пр.взв!$Y$12,", ",[3]пр.взв!$Y$13,", ",[3]пр.взв!$Y$14,", ",[3]пр.взв!$Y$15,", ",[3]пр.взв!$Y$16,", ",[3]пр.взв!$Y$17)</f>
        <v>ГУ МВД по г.С-Пб и ЛО, ГУ МВД России по Иркутской области, ГУ МВД России по Московской обл., ГУ МВД России по Самарской области, ГУ МВД России по Саратовской области, ГУ МВД России по Ставропольскому краю, МВД по КБР, МВД по Республике Башкортостан, МВД по Республике Татарстан, МВД по Республике Тыва, МВД России по Пермскому краю</v>
      </c>
    </row>
    <row r="20" spans="1:10" ht="24" customHeight="1">
      <c r="A20" s="69">
        <v>62</v>
      </c>
      <c r="B20" s="124" t="s">
        <v>4</v>
      </c>
      <c r="C20" s="70" t="str">
        <f>призеры!C29</f>
        <v>НЕВЗОРОВ Алексей Александрович</v>
      </c>
      <c r="D20" s="70" t="str">
        <f>призеры!D29</f>
        <v>29.08.1988, МС</v>
      </c>
      <c r="E20" s="70" t="str">
        <f>призеры!F29</f>
        <v>ГУ МВД России по Московской обл.</v>
      </c>
      <c r="F20" s="73">
        <f>[4]пр.взв!$AH$7</f>
        <v>39</v>
      </c>
      <c r="G20" s="123">
        <v>5</v>
      </c>
      <c r="H20" s="72" t="str">
        <f>CONCATENATE([4]пр.взв!$Y$7,", ",[4]пр.взв!$Y$8,", ",[4]пр.взв!$Y$9,", ",[4]пр.взв!$Y$10,", ",[4]пр.взв!$Y$11,", ",[4]пр.взв!$Y$12,", ",[4]пр.взв!$Y$13,", ",[4]пр.взв!$Y$14,", ",[4]пр.взв!$Y$15,", ",[4]пр.взв!$Y$16,", ",[4]пр.взв!$Y$17)</f>
        <v>ГУ МВД по г.С-Пб и ЛО, ГУ МВД России по Волгоградской обл., ГУ МВД России по Иркутской области, ГУ МВД России по Краснодарскому краю, ГУ МВД России по Московской обл., ГУ МВД России по Нижегородской обл., ГУ МВД России по Новосибирской области, ГУ МВД России по Ростовской обл., ГУ МВД России по Саратовской области, ГУ МВД России по Свердловской обл., ГУ МВД России по Ставропольскому краю</v>
      </c>
    </row>
    <row r="21" spans="1:10" ht="24" hidden="1" customHeight="1">
      <c r="A21" s="69">
        <v>62</v>
      </c>
      <c r="B21" s="124" t="s">
        <v>5</v>
      </c>
      <c r="C21" s="70" t="str">
        <f>призеры!C30</f>
        <v>УЛАНБЕКОВ Тагир Раджабович</v>
      </c>
      <c r="D21" s="70" t="str">
        <f>призеры!D30</f>
        <v>07.08.1991, КМС</v>
      </c>
      <c r="E21" s="70" t="str">
        <f>призеры!F30</f>
        <v>ГУ МВД России по Краснодарскому краю</v>
      </c>
      <c r="F21" s="73">
        <f>[4]пр.взв!$AH$7</f>
        <v>39</v>
      </c>
      <c r="G21" s="123"/>
      <c r="H21" s="72" t="str">
        <f>CONCATENATE([4]пр.взв!$Y$7,", ",[4]пр.взв!$Y$8,", ",[4]пр.взв!$Y$9,", ",[4]пр.взв!$Y$10,", ",[4]пр.взв!$Y$11,", ",[4]пр.взв!$Y$12,", ",[4]пр.взв!$Y$13,", ",[4]пр.взв!$Y$14,", ",[4]пр.взв!$Y$15,", ",[4]пр.взв!$Y$16,", ",[4]пр.взв!$Y$17)</f>
        <v>ГУ МВД по г.С-Пб и ЛО, ГУ МВД России по Волгоградской обл., ГУ МВД России по Иркутской области, ГУ МВД России по Краснодарскому краю, ГУ МВД России по Московской обл., ГУ МВД России по Нижегородской обл., ГУ МВД России по Новосибирской области, ГУ МВД России по Ростовской обл., ГУ МВД России по Саратовской области, ГУ МВД России по Свердловской обл., ГУ МВД России по Ставропольскому краю</v>
      </c>
    </row>
    <row r="22" spans="1:10" ht="24" hidden="1" customHeight="1">
      <c r="A22" s="69">
        <v>62</v>
      </c>
      <c r="B22" s="124" t="s">
        <v>6</v>
      </c>
      <c r="C22" s="70" t="str">
        <f>призеры!C31</f>
        <v>РОЖКОВ Максим Юрьевич</v>
      </c>
      <c r="D22" s="70" t="str">
        <f>призеры!D31</f>
        <v>23.09.1987, МС</v>
      </c>
      <c r="E22" s="70" t="str">
        <f>призеры!F31</f>
        <v>ГУ МВД России по Нижегородской обл.</v>
      </c>
      <c r="F22" s="73">
        <f>[4]пр.взв!$AH$7</f>
        <v>39</v>
      </c>
      <c r="G22" s="123"/>
      <c r="H22" s="72" t="str">
        <f>CONCATENATE([4]пр.взв!$Y$7,", ",[4]пр.взв!$Y$8,", ",[4]пр.взв!$Y$9,", ",[4]пр.взв!$Y$10,", ",[4]пр.взв!$Y$11,", ",[4]пр.взв!$Y$12,", ",[4]пр.взв!$Y$13,", ",[4]пр.взв!$Y$14,", ",[4]пр.взв!$Y$15,", ",[4]пр.взв!$Y$16,", ",[4]пр.взв!$Y$17)</f>
        <v>ГУ МВД по г.С-Пб и ЛО, ГУ МВД России по Волгоградской обл., ГУ МВД России по Иркутской области, ГУ МВД России по Краснодарскому краю, ГУ МВД России по Московской обл., ГУ МВД России по Нижегородской обл., ГУ МВД России по Новосибирской области, ГУ МВД России по Ростовской обл., ГУ МВД России по Саратовской области, ГУ МВД России по Свердловской обл., ГУ МВД России по Ставропольскому краю</v>
      </c>
    </row>
    <row r="23" spans="1:10" ht="24" hidden="1" customHeight="1">
      <c r="A23" s="69">
        <v>62</v>
      </c>
      <c r="B23" s="124" t="s">
        <v>6</v>
      </c>
      <c r="C23" s="70" t="str">
        <f>призеры!C32</f>
        <v>АБДУЛАЕВ Гаджи Сайпулаевич</v>
      </c>
      <c r="D23" s="70" t="str">
        <f>призеры!D32</f>
        <v>13.02.1991, КМС</v>
      </c>
      <c r="E23" s="70" t="str">
        <f>призеры!F32</f>
        <v>МВД по Республике Дагестан</v>
      </c>
      <c r="F23" s="73">
        <f>[4]пр.взв!$AH$7</f>
        <v>39</v>
      </c>
      <c r="G23" s="123"/>
      <c r="H23" s="72" t="str">
        <f>CONCATENATE([4]пр.взв!$Y$7,", ",[4]пр.взв!$Y$8,", ",[4]пр.взв!$Y$9,", ",[4]пр.взв!$Y$10,", ",[4]пр.взв!$Y$11,", ",[4]пр.взв!$Y$12,", ",[4]пр.взв!$Y$13,", ",[4]пр.взв!$Y$14,", ",[4]пр.взв!$Y$15,", ",[4]пр.взв!$Y$16,", ",[4]пр.взв!$Y$17)</f>
        <v>ГУ МВД по г.С-Пб и ЛО, ГУ МВД России по Волгоградской обл., ГУ МВД России по Иркутской области, ГУ МВД России по Краснодарскому краю, ГУ МВД России по Московской обл., ГУ МВД России по Нижегородской обл., ГУ МВД России по Новосибирской области, ГУ МВД России по Ростовской обл., ГУ МВД России по Саратовской области, ГУ МВД России по Свердловской обл., ГУ МВД России по Ставропольскому краю</v>
      </c>
    </row>
    <row r="24" spans="1:10" ht="24" customHeight="1">
      <c r="A24" s="69">
        <v>68</v>
      </c>
      <c r="B24" s="124" t="s">
        <v>4</v>
      </c>
      <c r="C24" s="70" t="str">
        <f>призеры!C36</f>
        <v>ХАБИБУЛАЕВ Шейх-Мансур Ибрагимович</v>
      </c>
      <c r="D24" s="70" t="str">
        <f>призеры!D36</f>
        <v>27.04.1994, МСМК</v>
      </c>
      <c r="E24" s="70" t="str">
        <f>призеры!F36</f>
        <v>ГУ МВД по г.С-Пб и ЛО</v>
      </c>
      <c r="F24" s="73">
        <f>[5]пр.взв!$AH$7</f>
        <v>37</v>
      </c>
      <c r="G24" s="73">
        <v>5</v>
      </c>
      <c r="H24" s="72" t="str">
        <f>CONCATENATE([5]пр.взв!$Y$7,", ",[5]пр.взв!$Y$8,", ",[5]пр.взв!$Y$9,", ",[5]пр.взв!$Y$10,", ",[5]пр.взв!$Y$11,", ",[5]пр.взв!$Y$12,", ",[5]пр.взв!$Y$13,", ",[5]пр.взв!$Y$14,", ",[5]пр.взв!$Y$15,", ",[5]пр.взв!$Y$16,", ",[5]пр.взв!$Y$17)</f>
        <v>ГУ МВД по г.С-Пб и ЛО, ГУ МВД России по Волгоградской обл., ГУ МВД России по Краснодарскому краю, ГУ МВД России по Новосибирской области, ГУ МВД России по Ростовской обл., ГУ МВД России по Саратовской области, ГУ МВД России по Ставропольскому краю, МВД по КБР, МВД по КЧР, МВД по Республике Башкортостан, МВД по Республике Бурятия</v>
      </c>
    </row>
    <row r="25" spans="1:10" ht="24" hidden="1" customHeight="1">
      <c r="A25" s="69">
        <v>68</v>
      </c>
      <c r="B25" s="124" t="s">
        <v>5</v>
      </c>
      <c r="C25" s="70" t="str">
        <f>призеры!C37</f>
        <v>ТАЛДИЕВ Адам Амирханович</v>
      </c>
      <c r="D25" s="70" t="str">
        <f>призеры!D37</f>
        <v>01.12.1990, МСМК</v>
      </c>
      <c r="E25" s="70" t="str">
        <f>призеры!F37</f>
        <v>ГУ МВД по г.С-Пб и ЛО</v>
      </c>
      <c r="F25" s="73">
        <f>[5]пр.взв!$AH$7</f>
        <v>37</v>
      </c>
      <c r="G25" s="73"/>
      <c r="H25" s="72" t="str">
        <f>CONCATENATE([5]пр.взв!$Y$7,", ",[5]пр.взв!$Y$8,", ",[5]пр.взв!$Y$9,", ",[5]пр.взв!$Y$10,", ",[5]пр.взв!$Y$11,", ",[5]пр.взв!$Y$12,", ",[5]пр.взв!$Y$13,", ",[5]пр.взв!$Y$14,", ",[5]пр.взв!$Y$15,", ",[5]пр.взв!$Y$16,", ",[5]пр.взв!$Y$17)</f>
        <v>ГУ МВД по г.С-Пб и ЛО, ГУ МВД России по Волгоградской обл., ГУ МВД России по Краснодарскому краю, ГУ МВД России по Новосибирской области, ГУ МВД России по Ростовской обл., ГУ МВД России по Саратовской области, ГУ МВД России по Ставропольскому краю, МВД по КБР, МВД по КЧР, МВД по Республике Башкортостан, МВД по Республике Бурятия</v>
      </c>
    </row>
    <row r="26" spans="1:10" ht="24" hidden="1" customHeight="1">
      <c r="A26" s="69">
        <v>68</v>
      </c>
      <c r="B26" s="124" t="s">
        <v>6</v>
      </c>
      <c r="C26" s="70" t="str">
        <f>призеры!C38</f>
        <v>АЛИБЕКОВ Джаддал Джамбекович</v>
      </c>
      <c r="D26" s="70" t="str">
        <f>призеры!D38</f>
        <v>11.08.1996, КМС</v>
      </c>
      <c r="E26" s="70" t="str">
        <f>призеры!F38</f>
        <v>МВД по Чеченской Республике</v>
      </c>
      <c r="F26" s="73">
        <f>[5]пр.взв!$AH$7</f>
        <v>37</v>
      </c>
      <c r="G26" s="73"/>
      <c r="H26" s="72" t="str">
        <f>CONCATENATE([5]пр.взв!$Y$7,", ",[5]пр.взв!$Y$8,", ",[5]пр.взв!$Y$9,", ",[5]пр.взв!$Y$10,", ",[5]пр.взв!$Y$11,", ",[5]пр.взв!$Y$12,", ",[5]пр.взв!$Y$13,", ",[5]пр.взв!$Y$14,", ",[5]пр.взв!$Y$15,", ",[5]пр.взв!$Y$16,", ",[5]пр.взв!$Y$17)</f>
        <v>ГУ МВД по г.С-Пб и ЛО, ГУ МВД России по Волгоградской обл., ГУ МВД России по Краснодарскому краю, ГУ МВД России по Новосибирской области, ГУ МВД России по Ростовской обл., ГУ МВД России по Саратовской области, ГУ МВД России по Ставропольскому краю, МВД по КБР, МВД по КЧР, МВД по Республике Башкортостан, МВД по Республике Бурятия</v>
      </c>
    </row>
    <row r="27" spans="1:10" ht="24" hidden="1" customHeight="1">
      <c r="A27" s="69">
        <v>68</v>
      </c>
      <c r="B27" s="124" t="s">
        <v>6</v>
      </c>
      <c r="C27" s="70" t="str">
        <f>призеры!C39</f>
        <v>ОНДАР Ренат Витальевич</v>
      </c>
      <c r="D27" s="70" t="str">
        <f>призеры!D39</f>
        <v>07.02.1995, КМС</v>
      </c>
      <c r="E27" s="70" t="str">
        <f>призеры!F39</f>
        <v>МВД по Республике Тыва</v>
      </c>
      <c r="F27" s="73">
        <f>[5]пр.взв!$AH$7</f>
        <v>37</v>
      </c>
      <c r="G27" s="73"/>
      <c r="H27" s="72" t="str">
        <f>CONCATENATE([5]пр.взв!$Y$7,", ",[5]пр.взв!$Y$8,", ",[5]пр.взв!$Y$9,", ",[5]пр.взв!$Y$10,", ",[5]пр.взв!$Y$11,", ",[5]пр.взв!$Y$12,", ",[5]пр.взв!$Y$13,", ",[5]пр.взв!$Y$14,", ",[5]пр.взв!$Y$15,", ",[5]пр.взв!$Y$16,", ",[5]пр.взв!$Y$17)</f>
        <v>ГУ МВД по г.С-Пб и ЛО, ГУ МВД России по Волгоградской обл., ГУ МВД России по Краснодарскому краю, ГУ МВД России по Новосибирской области, ГУ МВД России по Ростовской обл., ГУ МВД России по Саратовской области, ГУ МВД России по Ставропольскому краю, МВД по КБР, МВД по КЧР, МВД по Республике Башкортостан, МВД по Республике Бурятия</v>
      </c>
      <c r="J27" s="38" t="s">
        <v>46</v>
      </c>
    </row>
    <row r="28" spans="1:10" ht="24" customHeight="1">
      <c r="A28" s="69">
        <v>74</v>
      </c>
      <c r="B28" s="125" t="s">
        <v>4</v>
      </c>
      <c r="C28" s="123" t="str">
        <f>призеры!C43</f>
        <v>ХАТХОХУ Байзет Зурбиевич</v>
      </c>
      <c r="D28" s="123" t="str">
        <f>призеры!D43</f>
        <v>19.01.1991, МС</v>
      </c>
      <c r="E28" s="123" t="str">
        <f>призеры!F43</f>
        <v>ГУ МВД России по Краснодарскому краю</v>
      </c>
      <c r="F28" s="73">
        <f>[6]пр.взв!$AH$7</f>
        <v>45</v>
      </c>
      <c r="G28" s="123">
        <v>5</v>
      </c>
      <c r="H28" s="72" t="str">
        <f>CONCATENATE([6]пр.взв!$Y$7,", ",[6]пр.взв!$Y$8,", ",[6]пр.взв!$Y$9,", ",[6]пр.взв!$Y$10,", ",[6]пр.взв!$Y$11,", ",[6]пр.взв!$Y$12,", ",[6]пр.взв!$Y$13,", ",[6]пр.взв!$Y$14,", ",[6]пр.взв!$Y$15,", ",[6]пр.взв!$Y$16,", ",[6]пр.взв!$Y$17)</f>
        <v>ГУ МВД России по Алтайскому краю, ГУ МВД России по Волгоградской обл., ГУ МВД России по Иркутской области, ГУ МВД России по Краснодарскому краю, ГУ МВД России по Московской обл., ГУ МВД России по Нижегородской обл., ГУ МВД России по Новосибирской области, ГУ МВД России по Ростовской обл., ГУ МВД России по Самарской области, ГУ МВД России по Свердловской обл., ГУ МВД России по Ставропольскому краю</v>
      </c>
    </row>
    <row r="29" spans="1:10" ht="24" hidden="1" customHeight="1">
      <c r="A29" s="69">
        <v>74</v>
      </c>
      <c r="B29" s="125" t="s">
        <v>5</v>
      </c>
      <c r="C29" s="123" t="str">
        <f>призеры!C44</f>
        <v>ГОНЧАРОВ Николай Сергеевич</v>
      </c>
      <c r="D29" s="123" t="str">
        <f>призеры!D44</f>
        <v>28.12.1993, МС</v>
      </c>
      <c r="E29" s="123" t="str">
        <f>призеры!F44</f>
        <v>УМВД России по Владимирской обл.</v>
      </c>
      <c r="F29" s="73">
        <f>[6]пр.взв!$AH$7</f>
        <v>45</v>
      </c>
      <c r="G29" s="123"/>
      <c r="H29" s="72" t="str">
        <f>CONCATENATE([6]пр.взв!$Y$7,", ",[6]пр.взв!$Y$8,", ",[6]пр.взв!$Y$9,", ",[6]пр.взв!$Y$10,", ",[6]пр.взв!$Y$11,", ",[6]пр.взв!$Y$12,", ",[6]пр.взв!$Y$13,", ",[6]пр.взв!$Y$14,", ",[6]пр.взв!$Y$15,", ",[6]пр.взв!$Y$16,", ",[6]пр.взв!$Y$17)</f>
        <v>ГУ МВД России по Алтайскому краю, ГУ МВД России по Волгоградской обл., ГУ МВД России по Иркутской области, ГУ МВД России по Краснодарскому краю, ГУ МВД России по Московской обл., ГУ МВД России по Нижегородской обл., ГУ МВД России по Новосибирской области, ГУ МВД России по Ростовской обл., ГУ МВД России по Самарской области, ГУ МВД России по Свердловской обл., ГУ МВД России по Ставропольскому краю</v>
      </c>
    </row>
    <row r="30" spans="1:10" ht="24" hidden="1" customHeight="1">
      <c r="A30" s="69">
        <v>74</v>
      </c>
      <c r="B30" s="125" t="s">
        <v>6</v>
      </c>
      <c r="C30" s="123" t="str">
        <f>призеры!C45</f>
        <v>ВОЕВОДИН Данил Юрьевич</v>
      </c>
      <c r="D30" s="123" t="str">
        <f>призеры!D45</f>
        <v>14.06.1988, МС</v>
      </c>
      <c r="E30" s="123" t="str">
        <f>призеры!F45</f>
        <v>ГУ МВД России по Московской обл.</v>
      </c>
      <c r="F30" s="73">
        <f>[6]пр.взв!$AH$7</f>
        <v>45</v>
      </c>
      <c r="G30" s="123"/>
      <c r="H30" s="72" t="str">
        <f>CONCATENATE([6]пр.взв!$Y$7,", ",[6]пр.взв!$Y$8,", ",[6]пр.взв!$Y$9,", ",[6]пр.взв!$Y$10,", ",[6]пр.взв!$Y$11,", ",[6]пр.взв!$Y$12,", ",[6]пр.взв!$Y$13,", ",[6]пр.взв!$Y$14,", ",[6]пр.взв!$Y$15,", ",[6]пр.взв!$Y$16,", ",[6]пр.взв!$Y$17)</f>
        <v>ГУ МВД России по Алтайскому краю, ГУ МВД России по Волгоградской обл., ГУ МВД России по Иркутской области, ГУ МВД России по Краснодарскому краю, ГУ МВД России по Московской обл., ГУ МВД России по Нижегородской обл., ГУ МВД России по Новосибирской области, ГУ МВД России по Ростовской обл., ГУ МВД России по Самарской области, ГУ МВД России по Свердловской обл., ГУ МВД России по Ставропольскому краю</v>
      </c>
    </row>
    <row r="31" spans="1:10" ht="24" hidden="1" customHeight="1">
      <c r="A31" s="69">
        <v>74</v>
      </c>
      <c r="B31" s="125" t="s">
        <v>6</v>
      </c>
      <c r="C31" s="123" t="str">
        <f>призеры!C46</f>
        <v>КУИЗ Бислан Кимович</v>
      </c>
      <c r="D31" s="123" t="str">
        <f>призеры!D46</f>
        <v>03.11.1997, МС</v>
      </c>
      <c r="E31" s="123" t="str">
        <f>призеры!F46</f>
        <v>ГУ МВД России по Ростовской обл.</v>
      </c>
      <c r="F31" s="73">
        <f>[6]пр.взв!$AH$7</f>
        <v>45</v>
      </c>
      <c r="G31" s="123"/>
      <c r="H31" s="72" t="str">
        <f>CONCATENATE([6]пр.взв!$Y$7,", ",[6]пр.взв!$Y$8,", ",[6]пр.взв!$Y$9,", ",[6]пр.взв!$Y$10,", ",[6]пр.взв!$Y$11,", ",[6]пр.взв!$Y$12,", ",[6]пр.взв!$Y$13,", ",[6]пр.взв!$Y$14,", ",[6]пр.взв!$Y$15,", ",[6]пр.взв!$Y$16,", ",[6]пр.взв!$Y$17)</f>
        <v>ГУ МВД России по Алтайскому краю, ГУ МВД России по Волгоградской обл., ГУ МВД России по Иркутской области, ГУ МВД России по Краснодарскому краю, ГУ МВД России по Московской обл., ГУ МВД России по Нижегородской обл., ГУ МВД России по Новосибирской области, ГУ МВД России по Ростовской обл., ГУ МВД России по Самарской области, ГУ МВД России по Свердловской обл., ГУ МВД России по Ставропольскому краю</v>
      </c>
    </row>
    <row r="32" spans="1:10" ht="24" customHeight="1">
      <c r="A32" s="69">
        <v>82</v>
      </c>
      <c r="B32" s="125" t="s">
        <v>4</v>
      </c>
      <c r="C32" s="123" t="str">
        <f>призеры!C50</f>
        <v>ИВАНОВ Алексей Романовчи</v>
      </c>
      <c r="D32" s="123" t="str">
        <f>призеры!D50</f>
        <v>24.06.1987, МС</v>
      </c>
      <c r="E32" s="123" t="str">
        <f>призеры!F50</f>
        <v>МВД по Республике Татарстан</v>
      </c>
      <c r="F32" s="73">
        <f>[7]пр.взв!$AH$7</f>
        <v>46</v>
      </c>
      <c r="G32" s="73">
        <v>4</v>
      </c>
      <c r="H32" s="72" t="str">
        <f>CONCATENATE([7]пр.взв!$Y$7,", ",[7]пр.взв!$Y$8,", ",[7]пр.взв!$Y$9,", ",[7]пр.взв!$Y$10,", ",[7]пр.взв!$Y$11,", ",[7]пр.взв!$Y$12,", ",[7]пр.взв!$Y$13,", ",[7]пр.взв!$Y$14,", ",[7]пр.взв!$Y$15,", ",[7]пр.взв!$Y$16,", ",[7]пр.взв!$Y$17)</f>
        <v>ГУ МВД России по Волгоградской обл., ГУ МВД России по Иркутской области, ГУ МВД России по Краснодарскому краю, ГУ МВД России по Московской обл., ГУ МВД России по Нижегородской обл., ГУ МВД России по Новосибирской области, ГУ МВД России по Самарской области, МВД по КБР, МВД по КЧР, МВД по Республике Алтай, МВД по Республике Башкортостан</v>
      </c>
    </row>
    <row r="33" spans="1:8" ht="24" hidden="1" customHeight="1">
      <c r="A33" s="69">
        <v>82</v>
      </c>
      <c r="B33" s="125" t="s">
        <v>5</v>
      </c>
      <c r="C33" s="123" t="str">
        <f>призеры!C51</f>
        <v>ЛОЖКИН Иван Сергеевич</v>
      </c>
      <c r="D33" s="123" t="str">
        <f>призеры!D51</f>
        <v>29.08.1992, МСМК</v>
      </c>
      <c r="E33" s="123" t="str">
        <f>призеры!F51</f>
        <v>УМВД России по Рязанской обл.</v>
      </c>
      <c r="F33" s="73">
        <f>[7]пр.взв!$AH$7</f>
        <v>46</v>
      </c>
      <c r="G33" s="73"/>
      <c r="H33" s="72" t="str">
        <f>CONCATENATE([7]пр.взв!$Y$7,", ",[7]пр.взв!$Y$8,", ",[7]пр.взв!$Y$9,", ",[7]пр.взв!$Y$10,", ",[7]пр.взв!$Y$11,", ",[7]пр.взв!$Y$12,", ",[7]пр.взв!$Y$13,", ",[7]пр.взв!$Y$14,", ",[7]пр.взв!$Y$15,", ",[7]пр.взв!$Y$16,", ",[7]пр.взв!$Y$17)</f>
        <v>ГУ МВД России по Волгоградской обл., ГУ МВД России по Иркутской области, ГУ МВД России по Краснодарскому краю, ГУ МВД России по Московской обл., ГУ МВД России по Нижегородской обл., ГУ МВД России по Новосибирской области, ГУ МВД России по Самарской области, МВД по КБР, МВД по КЧР, МВД по Республике Алтай, МВД по Республике Башкортостан</v>
      </c>
    </row>
    <row r="34" spans="1:8" ht="24" hidden="1" customHeight="1">
      <c r="A34" s="69">
        <v>82</v>
      </c>
      <c r="B34" s="125" t="s">
        <v>6</v>
      </c>
      <c r="C34" s="123" t="str">
        <f>призеры!C52</f>
        <v>МАГОМЕДКЕРИМОВ Магомед Малачевич</v>
      </c>
      <c r="D34" s="123" t="str">
        <f>призеры!D52</f>
        <v>01.10.1990, МС</v>
      </c>
      <c r="E34" s="123" t="str">
        <f>призеры!F52</f>
        <v>ГУ МВД России по Московской обл.</v>
      </c>
      <c r="F34" s="73">
        <f>[7]пр.взв!$AH$7</f>
        <v>46</v>
      </c>
      <c r="G34" s="73"/>
      <c r="H34" s="72" t="str">
        <f>CONCATENATE([7]пр.взв!$Y$7,", ",[7]пр.взв!$Y$8,", ",[7]пр.взв!$Y$9,", ",[7]пр.взв!$Y$10,", ",[7]пр.взв!$Y$11,", ",[7]пр.взв!$Y$12,", ",[7]пр.взв!$Y$13,", ",[7]пр.взв!$Y$14,", ",[7]пр.взв!$Y$15,", ",[7]пр.взв!$Y$16,", ",[7]пр.взв!$Y$17)</f>
        <v>ГУ МВД России по Волгоградской обл., ГУ МВД России по Иркутской области, ГУ МВД России по Краснодарскому краю, ГУ МВД России по Московской обл., ГУ МВД России по Нижегородской обл., ГУ МВД России по Новосибирской области, ГУ МВД России по Самарской области, МВД по КБР, МВД по КЧР, МВД по Республике Алтай, МВД по Республике Башкортостан</v>
      </c>
    </row>
    <row r="35" spans="1:8" ht="24" hidden="1" customHeight="1">
      <c r="A35" s="69">
        <v>82</v>
      </c>
      <c r="B35" s="125" t="s">
        <v>6</v>
      </c>
      <c r="C35" s="123" t="str">
        <f>призеры!C53</f>
        <v>АБГАРЯН Ованес Арменович</v>
      </c>
      <c r="D35" s="123" t="str">
        <f>призеры!D53</f>
        <v>19.10.1993, МС</v>
      </c>
      <c r="E35" s="123" t="str">
        <f>призеры!F53</f>
        <v>УМВД России по Владимирской обл.</v>
      </c>
      <c r="F35" s="73">
        <f>[7]пр.взв!$AH$7</f>
        <v>46</v>
      </c>
      <c r="G35" s="73"/>
      <c r="H35" s="72" t="str">
        <f>CONCATENATE([7]пр.взв!$Y$7,", ",[7]пр.взв!$Y$8,", ",[7]пр.взв!$Y$9,", ",[7]пр.взв!$Y$10,", ",[7]пр.взв!$Y$11,", ",[7]пр.взв!$Y$12,", ",[7]пр.взв!$Y$13,", ",[7]пр.взв!$Y$14,", ",[7]пр.взв!$Y$15,", ",[7]пр.взв!$Y$16,", ",[7]пр.взв!$Y$17)</f>
        <v>ГУ МВД России по Волгоградской обл., ГУ МВД России по Иркутской области, ГУ МВД России по Краснодарскому краю, ГУ МВД России по Московской обл., ГУ МВД России по Нижегородской обл., ГУ МВД России по Новосибирской области, ГУ МВД России по Самарской области, МВД по КБР, МВД по КЧР, МВД по Республике Алтай, МВД по Республике Башкортостан</v>
      </c>
    </row>
    <row r="36" spans="1:8" ht="24" hidden="1" customHeight="1">
      <c r="A36" s="69">
        <v>90</v>
      </c>
      <c r="B36" s="125" t="s">
        <v>4</v>
      </c>
      <c r="C36" s="123" t="str">
        <f>призеры!C57</f>
        <v>ДЕРИГЛАЗОВ Виталий Васильевич</v>
      </c>
      <c r="D36" s="123" t="str">
        <f>призеры!D57</f>
        <v>05.04.1984, КМС</v>
      </c>
      <c r="E36" s="123" t="str">
        <f>призеры!F57</f>
        <v>ГУ МВД России по Московской обл.</v>
      </c>
      <c r="F36" s="73">
        <f>[8]пр.взв!$AH$7</f>
        <v>39</v>
      </c>
      <c r="G36" s="123"/>
      <c r="H36" s="72" t="str">
        <f>CONCATENATE([8]пр.взв!$Y$7,", ",[8]пр.взв!$Y$8,", ",[8]пр.взв!$Y$9,", ",[8]пр.взв!$Y$10,", ",[8]пр.взв!$Y$11,", ",[8]пр.взв!$Y$12,", ",[8]пр.взв!$Y$13,", ",[8]пр.взв!$Y$14,", ",[8]пр.взв!$Y$15,", ",[8]пр.взв!$Y$16,", ",[8]пр.взв!$Y$17)</f>
        <v>ГУ МВД по г.С-Пб и ЛО, ГУ МВД России по Волгоградской обл., ГУ МВД России по Краснодарскому краю, ГУ МВД России по Московской обл., ГУ МВД России по Новосибирской области, ГУ МВД России по Ростовской обл., ГУ МВД России по Самарской области, ГУ МВД России по Свердловской обл., ГУ МВД России по Ставропольскому краю, МВД по КБР, МВД по КЧР</v>
      </c>
    </row>
    <row r="37" spans="1:8" ht="24" hidden="1" customHeight="1">
      <c r="A37" s="69">
        <v>90</v>
      </c>
      <c r="B37" s="125" t="s">
        <v>5</v>
      </c>
      <c r="C37" s="123" t="str">
        <f>призеры!C58</f>
        <v>САИДОВ Саид Магомедович</v>
      </c>
      <c r="D37" s="123" t="str">
        <f>призеры!D58</f>
        <v>24.08.1994, МС</v>
      </c>
      <c r="E37" s="123" t="str">
        <f>призеры!F58</f>
        <v>ГУ МВД России по Краснодарскому краю</v>
      </c>
      <c r="F37" s="73">
        <f>[8]пр.взв!$AH$7</f>
        <v>39</v>
      </c>
      <c r="G37" s="123"/>
      <c r="H37" s="72" t="str">
        <f>CONCATENATE([8]пр.взв!$Y$7,", ",[8]пр.взв!$Y$8,", ",[8]пр.взв!$Y$9,", ",[8]пр.взв!$Y$10,", ",[8]пр.взв!$Y$11,", ",[8]пр.взв!$Y$12,", ",[8]пр.взв!$Y$13,", ",[8]пр.взв!$Y$14,", ",[8]пр.взв!$Y$15,", ",[8]пр.взв!$Y$16,", ",[8]пр.взв!$Y$17)</f>
        <v>ГУ МВД по г.С-Пб и ЛО, ГУ МВД России по Волгоградской обл., ГУ МВД России по Краснодарскому краю, ГУ МВД России по Московской обл., ГУ МВД России по Новосибирской области, ГУ МВД России по Ростовской обл., ГУ МВД России по Самарской области, ГУ МВД России по Свердловской обл., ГУ МВД России по Ставропольскому краю, МВД по КБР, МВД по КЧР</v>
      </c>
    </row>
    <row r="38" spans="1:8" ht="24" hidden="1" customHeight="1">
      <c r="A38" s="69">
        <v>90</v>
      </c>
      <c r="B38" s="125" t="s">
        <v>6</v>
      </c>
      <c r="C38" s="123" t="str">
        <f>призеры!C59</f>
        <v>АЛИЕВ Султан Магомедбегович</v>
      </c>
      <c r="D38" s="123" t="str">
        <f>призеры!D59</f>
        <v>17.09.1984, МСМК</v>
      </c>
      <c r="E38" s="123" t="str">
        <f>призеры!F59</f>
        <v>ГУ МВД по г.С-Пб и ЛО</v>
      </c>
      <c r="F38" s="73">
        <f>[8]пр.взв!$AH$7</f>
        <v>39</v>
      </c>
      <c r="G38" s="123"/>
      <c r="H38" s="72" t="str">
        <f>CONCATENATE([8]пр.взв!$Y$7,", ",[8]пр.взв!$Y$8,", ",[8]пр.взв!$Y$9,", ",[8]пр.взв!$Y$10,", ",[8]пр.взв!$Y$11,", ",[8]пр.взв!$Y$12,", ",[8]пр.взв!$Y$13,", ",[8]пр.взв!$Y$14,", ",[8]пр.взв!$Y$15,", ",[8]пр.взв!$Y$16,", ",[8]пр.взв!$Y$17)</f>
        <v>ГУ МВД по г.С-Пб и ЛО, ГУ МВД России по Волгоградской обл., ГУ МВД России по Краснодарскому краю, ГУ МВД России по Московской обл., ГУ МВД России по Новосибирской области, ГУ МВД России по Ростовской обл., ГУ МВД России по Самарской области, ГУ МВД России по Свердловской обл., ГУ МВД России по Ставропольскому краю, МВД по КБР, МВД по КЧР</v>
      </c>
    </row>
    <row r="39" spans="1:8" ht="24" hidden="1" customHeight="1">
      <c r="A39" s="69">
        <v>90</v>
      </c>
      <c r="B39" s="125" t="s">
        <v>6</v>
      </c>
      <c r="C39" s="123" t="str">
        <f>призеры!C60</f>
        <v>ЗАЯЦ Михаил Владимирович</v>
      </c>
      <c r="D39" s="123" t="str">
        <f>призеры!D60</f>
        <v>14.10.1981, МСМК</v>
      </c>
      <c r="E39" s="123" t="str">
        <f>призеры!F60</f>
        <v>УМВД России по Орловской области</v>
      </c>
      <c r="F39" s="73">
        <f>[8]пр.взв!$AH$7</f>
        <v>39</v>
      </c>
      <c r="G39" s="123"/>
      <c r="H39" s="72" t="str">
        <f>CONCATENATE([8]пр.взв!$Y$7,", ",[8]пр.взв!$Y$8,", ",[8]пр.взв!$Y$9,", ",[8]пр.взв!$Y$10,", ",[8]пр.взв!$Y$11,", ",[8]пр.взв!$Y$12,", ",[8]пр.взв!$Y$13,", ",[8]пр.взв!$Y$14,", ",[8]пр.взв!$Y$15,", ",[8]пр.взв!$Y$16,", ",[8]пр.взв!$Y$17)</f>
        <v>ГУ МВД по г.С-Пб и ЛО, ГУ МВД России по Волгоградской обл., ГУ МВД России по Краснодарскому краю, ГУ МВД России по Московской обл., ГУ МВД России по Новосибирской области, ГУ МВД России по Ростовской обл., ГУ МВД России по Самарской области, ГУ МВД России по Свердловской обл., ГУ МВД России по Ставропольскому краю, МВД по КБР, МВД по КЧР</v>
      </c>
    </row>
    <row r="40" spans="1:8" ht="24" hidden="1" customHeight="1">
      <c r="A40" s="69">
        <v>100</v>
      </c>
      <c r="B40" s="125" t="s">
        <v>4</v>
      </c>
      <c r="C40" s="44" t="str">
        <f>призеры!C64</f>
        <v>НЕМКОВ Виктор Александрович</v>
      </c>
      <c r="D40" s="44" t="str">
        <f>призеры!D64</f>
        <v>26.01.1987, МСМК</v>
      </c>
      <c r="E40" s="44" t="str">
        <f>призеры!F64</f>
        <v>ГУ МВД по г.С-Пб и ЛО</v>
      </c>
      <c r="F40" s="73">
        <f>[9]пр.взв!$AH$7</f>
        <v>26</v>
      </c>
      <c r="G40" s="73"/>
      <c r="H40" s="72" t="str">
        <f>CONCATENATE([9]пр.взв!$Y$7,", ",[9]пр.взв!$Y$8,", ",[9]пр.взв!$Y$9,", ",[9]пр.взв!$Y$10,", ",[9]пр.взв!$Y$11,", ",[9]пр.взв!$Y$12,", ",[9]пр.взв!$Y$13,", ",[9]пр.взв!$Y$14,", ",[9]пр.взв!$Y$15,", ",[9]пр.взв!$Y$16,", ",[9]пр.взв!$Y$17)</f>
        <v>ГУ МВД по г.С-Пб и ЛО, ГУ МВД России по Волгоградской обл., ГУ МВД России по Нижегородской обл., ГУ МВД России по Самарской области, ГУ МВД России по Саратовской области, ГУ МВД России по Свердловской обл., МВД по КБР, МВД по Республике Башкортостан, МВД по Республике Бурятия, МВД по РСО-Алания, МВД по Чеченской Республике</v>
      </c>
    </row>
    <row r="41" spans="1:8" ht="24" hidden="1" customHeight="1">
      <c r="A41" s="69">
        <v>100</v>
      </c>
      <c r="B41" s="125" t="s">
        <v>5</v>
      </c>
      <c r="C41" s="44" t="str">
        <f>призеры!C65</f>
        <v>ГУЛУЕВ Абдул Магомед-Салахович</v>
      </c>
      <c r="D41" s="44" t="str">
        <f>призеры!D65</f>
        <v>11.12.1993, КМС</v>
      </c>
      <c r="E41" s="44" t="str">
        <f>призеры!F65</f>
        <v>МВД по Чеченской Республике</v>
      </c>
      <c r="F41" s="73">
        <f>[9]пр.взв!$AH$7</f>
        <v>26</v>
      </c>
      <c r="G41" s="73"/>
      <c r="H41" s="72" t="str">
        <f>CONCATENATE([9]пр.взв!$Y$7,", ",[9]пр.взв!$Y$8,", ",[9]пр.взв!$Y$9,", ",[9]пр.взв!$Y$10,", ",[9]пр.взв!$Y$11,", ",[9]пр.взв!$Y$12,", ",[9]пр.взв!$Y$13,", ",[9]пр.взв!$Y$14,", ",[9]пр.взв!$Y$15,", ",[9]пр.взв!$Y$16,", ",[9]пр.взв!$Y$17)</f>
        <v>ГУ МВД по г.С-Пб и ЛО, ГУ МВД России по Волгоградской обл., ГУ МВД России по Нижегородской обл., ГУ МВД России по Самарской области, ГУ МВД России по Саратовской области, ГУ МВД России по Свердловской обл., МВД по КБР, МВД по Республике Башкортостан, МВД по Республике Бурятия, МВД по РСО-Алания, МВД по Чеченской Республике</v>
      </c>
    </row>
    <row r="42" spans="1:8" ht="24" hidden="1" customHeight="1">
      <c r="A42" s="69">
        <v>100</v>
      </c>
      <c r="B42" s="125" t="s">
        <v>6</v>
      </c>
      <c r="C42" s="44" t="str">
        <f>призеры!C66</f>
        <v>ГАМЗАТОВ Шамиль Раджабович</v>
      </c>
      <c r="D42" s="44" t="str">
        <f>призеры!D66</f>
        <v>09.08.1990, КМС</v>
      </c>
      <c r="E42" s="44" t="str">
        <f>призеры!F66</f>
        <v>МВД по Республике Башкортостан</v>
      </c>
      <c r="F42" s="73">
        <f>[9]пр.взв!$AH$7</f>
        <v>26</v>
      </c>
      <c r="G42" s="73"/>
      <c r="H42" s="72" t="str">
        <f>CONCATENATE([9]пр.взв!$Y$7,", ",[9]пр.взв!$Y$8,", ",[9]пр.взв!$Y$9,", ",[9]пр.взв!$Y$10,", ",[9]пр.взв!$Y$11,", ",[9]пр.взв!$Y$12,", ",[9]пр.взв!$Y$13,", ",[9]пр.взв!$Y$14,", ",[9]пр.взв!$Y$15,", ",[9]пр.взв!$Y$16,", ",[9]пр.взв!$Y$17)</f>
        <v>ГУ МВД по г.С-Пб и ЛО, ГУ МВД России по Волгоградской обл., ГУ МВД России по Нижегородской обл., ГУ МВД России по Самарской области, ГУ МВД России по Саратовской области, ГУ МВД России по Свердловской обл., МВД по КБР, МВД по Республике Башкортостан, МВД по Республике Бурятия, МВД по РСО-Алания, МВД по Чеченской Республике</v>
      </c>
    </row>
    <row r="43" spans="1:8" ht="24" customHeight="1">
      <c r="A43" s="69">
        <v>100</v>
      </c>
      <c r="B43" s="125" t="s">
        <v>6</v>
      </c>
      <c r="C43" s="44" t="str">
        <f>призеры!C67</f>
        <v>РАГОЗИН Михаил Сергеевич</v>
      </c>
      <c r="D43" s="44" t="str">
        <f>призеры!D67</f>
        <v>30.10.1991, КМС</v>
      </c>
      <c r="E43" s="44" t="str">
        <f>призеры!F67</f>
        <v>ГУ МВД России по Свердловской обл.</v>
      </c>
      <c r="F43" s="73">
        <f>[9]пр.взв!$AH$7</f>
        <v>26</v>
      </c>
      <c r="G43" s="73">
        <v>5</v>
      </c>
      <c r="H43" s="72" t="str">
        <f>CONCATENATE([9]пр.взв!$Y$7,", ",[9]пр.взв!$Y$8,", ",[9]пр.взв!$Y$9,", ",[9]пр.взв!$Y$10,", ",[9]пр.взв!$Y$11,", ",[9]пр.взв!$Y$12,", ",[9]пр.взв!$Y$13,", ",[9]пр.взв!$Y$14,", ",[9]пр.взв!$Y$15,", ",[9]пр.взв!$Y$16,", ",[9]пр.взв!$Y$17)</f>
        <v>ГУ МВД по г.С-Пб и ЛО, ГУ МВД России по Волгоградской обл., ГУ МВД России по Нижегородской обл., ГУ МВД России по Самарской области, ГУ МВД России по Саратовской области, ГУ МВД России по Свердловской обл., МВД по КБР, МВД по Республике Башкортостан, МВД по Республике Бурятия, МВД по РСО-Алания, МВД по Чеченской Республике</v>
      </c>
    </row>
    <row r="44" spans="1:8" ht="24" hidden="1" customHeight="1">
      <c r="A44" s="76" t="s">
        <v>33</v>
      </c>
      <c r="B44" s="125" t="s">
        <v>4</v>
      </c>
      <c r="C44" s="44" t="str">
        <f>призеры!C71</f>
        <v>МОХНАТКИН Михаил Александрович</v>
      </c>
      <c r="D44" s="44" t="str">
        <f>призеры!D71</f>
        <v>16.01.1990, МСМК</v>
      </c>
      <c r="E44" s="44" t="str">
        <f>призеры!F71</f>
        <v>ГУ МВД по г.С-Пб и ЛО</v>
      </c>
      <c r="F44" s="73">
        <f>[10]пр.взв!$AH$7</f>
        <v>26</v>
      </c>
      <c r="G44" s="73"/>
      <c r="H44" s="72" t="str">
        <f>CONCATENATE([10]пр.взв!$Y$7,", ",[10]пр.взв!$Y$8,", ",[10]пр.взв!$Y$9,", ",[10]пр.взв!$Y$10,", ",[10]пр.взв!$Y$11,", ",[10]пр.взв!$Y$12,", ",[10]пр.взв!$Y$13,", ",[10]пр.взв!$Y$14,", ",[10]пр.взв!$Y$15,", ",[10]пр.взв!$Y$16,", ",[10]пр.взв!$Y$17)</f>
        <v>ГУ МВД по г.С-Пб и ЛО, ГУ МВД России по Иркутской области, ГУ МВД России по Нижегородской обл., ГУ МВД России по Самарской области, ГУ МВД России по Свердловской обл., МВД по КБР, МВД по Республике Алтай, МВД по Республике Башкортостан, МВД по Республике Дагестан, МВД по Республике Ингушетия, МВД по Республике Карелия</v>
      </c>
    </row>
    <row r="45" spans="1:8" ht="24" hidden="1" customHeight="1">
      <c r="A45" s="76" t="s">
        <v>33</v>
      </c>
      <c r="B45" s="125" t="s">
        <v>5</v>
      </c>
      <c r="C45" s="44" t="str">
        <f>призеры!C72</f>
        <v>ГУГОВ Мурат Анзорович</v>
      </c>
      <c r="D45" s="44" t="str">
        <f>призеры!D72</f>
        <v>25.06.1990, МС</v>
      </c>
      <c r="E45" s="44" t="str">
        <f>призеры!F72</f>
        <v>МВД по Республике Башкортостан</v>
      </c>
      <c r="F45" s="73">
        <f>[10]пр.взв!$AH$7</f>
        <v>26</v>
      </c>
      <c r="G45" s="73"/>
      <c r="H45" s="72" t="str">
        <f>CONCATENATE([10]пр.взв!$Y$7,", ",[10]пр.взв!$Y$8,", ",[10]пр.взв!$Y$9,", ",[10]пр.взв!$Y$10,", ",[10]пр.взв!$Y$11,", ",[10]пр.взв!$Y$12,", ",[10]пр.взв!$Y$13,", ",[10]пр.взв!$Y$14,", ",[10]пр.взв!$Y$15,", ",[10]пр.взв!$Y$16,", ",[10]пр.взв!$Y$17)</f>
        <v>ГУ МВД по г.С-Пб и ЛО, ГУ МВД России по Иркутской области, ГУ МВД России по Нижегородской обл., ГУ МВД России по Самарской области, ГУ МВД России по Свердловской обл., МВД по КБР, МВД по Республике Алтай, МВД по Республике Башкортостан, МВД по Республике Дагестан, МВД по Республике Ингушетия, МВД по Республике Карелия</v>
      </c>
    </row>
    <row r="46" spans="1:8" ht="24" hidden="1" customHeight="1">
      <c r="A46" s="76" t="s">
        <v>33</v>
      </c>
      <c r="B46" s="125" t="s">
        <v>6</v>
      </c>
      <c r="C46" s="44" t="str">
        <f>призеры!C73</f>
        <v>ПОЛЕХИН Денис Владимирович</v>
      </c>
      <c r="D46" s="44" t="str">
        <f>призеры!D73</f>
        <v>17.08.1990, МС</v>
      </c>
      <c r="E46" s="44" t="str">
        <f>призеры!F73</f>
        <v>МВД по Республике Татарстан</v>
      </c>
      <c r="F46" s="73">
        <f>[10]пр.взв!$AH$7</f>
        <v>26</v>
      </c>
      <c r="G46" s="73"/>
      <c r="H46" s="72" t="str">
        <f>CONCATENATE([10]пр.взв!$Y$7,", ",[10]пр.взв!$Y$8,", ",[10]пр.взв!$Y$9,", ",[10]пр.взв!$Y$10,", ",[10]пр.взв!$Y$11,", ",[10]пр.взв!$Y$12,", ",[10]пр.взв!$Y$13,", ",[10]пр.взв!$Y$14,", ",[10]пр.взв!$Y$15,", ",[10]пр.взв!$Y$16,", ",[10]пр.взв!$Y$17)</f>
        <v>ГУ МВД по г.С-Пб и ЛО, ГУ МВД России по Иркутской области, ГУ МВД России по Нижегородской обл., ГУ МВД России по Самарской области, ГУ МВД России по Свердловской обл., МВД по КБР, МВД по Республике Алтай, МВД по Республике Башкортостан, МВД по Республике Дагестан, МВД по Республике Ингушетия, МВД по Республике Карелия</v>
      </c>
    </row>
    <row r="47" spans="1:8" ht="24" hidden="1" customHeight="1" thickBot="1">
      <c r="A47" s="77" t="s">
        <v>33</v>
      </c>
      <c r="B47" s="126" t="s">
        <v>6</v>
      </c>
      <c r="C47" s="48" t="str">
        <f>призеры!C74</f>
        <v>ТВАУРИ Алан Гивиевич</v>
      </c>
      <c r="D47" s="48" t="str">
        <f>призеры!D74</f>
        <v>08.10.1991, КМС</v>
      </c>
      <c r="E47" s="48" t="str">
        <f>призеры!F74</f>
        <v>МВД по РСО-Алания</v>
      </c>
      <c r="F47" s="75">
        <f>[10]пр.взв!$AH$7</f>
        <v>26</v>
      </c>
      <c r="G47" s="75"/>
      <c r="H47" s="74" t="str">
        <f>CONCATENATE([10]пр.взв!$Y$7,", ",[10]пр.взв!$Y$8,", ",[10]пр.взв!$Y$9,", ",[10]пр.взв!$Y$10,", ",[10]пр.взв!$Y$11,", ",[10]пр.взв!$Y$12,", ",[10]пр.взв!$Y$13,", ",[10]пр.взв!$Y$14,", ",[10]пр.взв!$Y$15,", ",[10]пр.взв!$Y$16,", ",[10]пр.взв!$Y$17)</f>
        <v>ГУ МВД по г.С-Пб и ЛО, ГУ МВД России по Иркутской области, ГУ МВД России по Нижегородской обл., ГУ МВД России по Самарской области, ГУ МВД России по Свердловской обл., МВД по КБР, МВД по Республике Алтай, МВД по Республике Башкортостан, МВД по Республике Дагестан, МВД по Республике Ингушетия, МВД по Республике Карелия</v>
      </c>
    </row>
    <row r="48" spans="1:8" ht="13.5" customHeight="1">
      <c r="A48" s="204" t="s">
        <v>34</v>
      </c>
      <c r="B48" s="205"/>
      <c r="C48" s="205"/>
      <c r="D48" s="205"/>
      <c r="E48" s="205"/>
      <c r="F48" s="205"/>
      <c r="G48" s="205"/>
      <c r="H48" s="206"/>
    </row>
    <row r="49" spans="1:8">
      <c r="A49" s="207"/>
      <c r="B49" s="208"/>
      <c r="C49" s="208"/>
      <c r="D49" s="208"/>
      <c r="E49" s="208"/>
      <c r="F49" s="208"/>
      <c r="G49" s="208"/>
      <c r="H49" s="209"/>
    </row>
    <row r="50" spans="1:8" hidden="1">
      <c r="A50" s="177">
        <v>52</v>
      </c>
      <c r="B50" s="178" t="s">
        <v>4</v>
      </c>
      <c r="C50" s="179" t="s">
        <v>35</v>
      </c>
      <c r="D50" s="181" t="s">
        <v>36</v>
      </c>
      <c r="E50" s="183" t="s">
        <v>37</v>
      </c>
      <c r="F50" s="185" t="s">
        <v>38</v>
      </c>
      <c r="G50" s="181">
        <v>4</v>
      </c>
      <c r="H50" s="187" t="s">
        <v>39</v>
      </c>
    </row>
    <row r="51" spans="1:8" ht="13.8" hidden="1" thickBot="1">
      <c r="A51" s="164"/>
      <c r="B51" s="166"/>
      <c r="C51" s="180"/>
      <c r="D51" s="182"/>
      <c r="E51" s="184"/>
      <c r="F51" s="186"/>
      <c r="G51" s="186"/>
      <c r="H51" s="176"/>
    </row>
    <row r="52" spans="1:8" hidden="1">
      <c r="A52" s="177">
        <v>57</v>
      </c>
      <c r="B52" s="178" t="s">
        <v>4</v>
      </c>
      <c r="C52" s="200" t="s">
        <v>40</v>
      </c>
      <c r="D52" s="201" t="s">
        <v>41</v>
      </c>
      <c r="E52" s="202" t="s">
        <v>42</v>
      </c>
      <c r="F52" s="203" t="s">
        <v>43</v>
      </c>
      <c r="G52" s="203" t="s">
        <v>32</v>
      </c>
      <c r="H52" s="187" t="s">
        <v>44</v>
      </c>
    </row>
    <row r="53" spans="1:8" ht="13.8" hidden="1" thickBot="1">
      <c r="A53" s="164"/>
      <c r="B53" s="166"/>
      <c r="C53" s="168"/>
      <c r="D53" s="170"/>
      <c r="E53" s="172"/>
      <c r="F53" s="174"/>
      <c r="G53" s="174"/>
      <c r="H53" s="176"/>
    </row>
    <row r="54" spans="1:8" hidden="1">
      <c r="A54" s="177">
        <v>62</v>
      </c>
      <c r="B54" s="178" t="s">
        <v>4</v>
      </c>
      <c r="C54" s="179" t="s">
        <v>35</v>
      </c>
      <c r="D54" s="181" t="s">
        <v>36</v>
      </c>
      <c r="E54" s="183" t="s">
        <v>37</v>
      </c>
      <c r="F54" s="185" t="s">
        <v>38</v>
      </c>
      <c r="G54" s="181">
        <v>4</v>
      </c>
      <c r="H54" s="187" t="s">
        <v>39</v>
      </c>
    </row>
    <row r="55" spans="1:8" ht="13.8" hidden="1" thickBot="1">
      <c r="A55" s="164"/>
      <c r="B55" s="166"/>
      <c r="C55" s="180"/>
      <c r="D55" s="182"/>
      <c r="E55" s="184"/>
      <c r="F55" s="186"/>
      <c r="G55" s="186"/>
      <c r="H55" s="176"/>
    </row>
    <row r="56" spans="1:8" hidden="1">
      <c r="A56" s="163">
        <v>68</v>
      </c>
      <c r="B56" s="165" t="s">
        <v>4</v>
      </c>
      <c r="C56" s="167"/>
      <c r="D56" s="169"/>
      <c r="E56" s="171"/>
      <c r="F56" s="173"/>
      <c r="G56" s="173"/>
      <c r="H56" s="175" t="s">
        <v>45</v>
      </c>
    </row>
    <row r="57" spans="1:8" ht="13.8" hidden="1" thickBot="1">
      <c r="A57" s="164"/>
      <c r="B57" s="166"/>
      <c r="C57" s="168"/>
      <c r="D57" s="170"/>
      <c r="E57" s="172"/>
      <c r="F57" s="174"/>
      <c r="G57" s="174"/>
      <c r="H57" s="176"/>
    </row>
    <row r="58" spans="1:8" hidden="1">
      <c r="A58" s="177">
        <v>74</v>
      </c>
      <c r="B58" s="178" t="s">
        <v>4</v>
      </c>
      <c r="C58" s="179" t="s">
        <v>35</v>
      </c>
      <c r="D58" s="181" t="s">
        <v>36</v>
      </c>
      <c r="E58" s="183" t="s">
        <v>37</v>
      </c>
      <c r="F58" s="185" t="s">
        <v>38</v>
      </c>
      <c r="G58" s="181">
        <v>4</v>
      </c>
      <c r="H58" s="187" t="s">
        <v>39</v>
      </c>
    </row>
    <row r="59" spans="1:8" ht="13.8" hidden="1" thickBot="1">
      <c r="A59" s="164"/>
      <c r="B59" s="166"/>
      <c r="C59" s="180"/>
      <c r="D59" s="182"/>
      <c r="E59" s="184"/>
      <c r="F59" s="186"/>
      <c r="G59" s="186"/>
      <c r="H59" s="176"/>
    </row>
    <row r="60" spans="1:8" hidden="1">
      <c r="A60" s="163">
        <v>82</v>
      </c>
      <c r="B60" s="165" t="s">
        <v>4</v>
      </c>
      <c r="C60" s="167"/>
      <c r="D60" s="169"/>
      <c r="E60" s="171"/>
      <c r="F60" s="173"/>
      <c r="G60" s="173"/>
      <c r="H60" s="175" t="s">
        <v>45</v>
      </c>
    </row>
    <row r="61" spans="1:8" ht="13.8" hidden="1" thickBot="1">
      <c r="A61" s="164"/>
      <c r="B61" s="166"/>
      <c r="C61" s="168"/>
      <c r="D61" s="170"/>
      <c r="E61" s="172"/>
      <c r="F61" s="174"/>
      <c r="G61" s="174"/>
      <c r="H61" s="176"/>
    </row>
    <row r="62" spans="1:8" hidden="1">
      <c r="A62" s="177">
        <v>90</v>
      </c>
      <c r="B62" s="178" t="s">
        <v>4</v>
      </c>
      <c r="C62" s="179" t="s">
        <v>35</v>
      </c>
      <c r="D62" s="181" t="s">
        <v>36</v>
      </c>
      <c r="E62" s="183" t="s">
        <v>37</v>
      </c>
      <c r="F62" s="185" t="s">
        <v>38</v>
      </c>
      <c r="G62" s="181">
        <v>4</v>
      </c>
      <c r="H62" s="187" t="s">
        <v>39</v>
      </c>
    </row>
    <row r="63" spans="1:8" ht="13.8" hidden="1" thickBot="1">
      <c r="A63" s="164"/>
      <c r="B63" s="166"/>
      <c r="C63" s="180"/>
      <c r="D63" s="182"/>
      <c r="E63" s="184"/>
      <c r="F63" s="186"/>
      <c r="G63" s="186"/>
      <c r="H63" s="176"/>
    </row>
    <row r="64" spans="1:8" hidden="1">
      <c r="A64" s="163">
        <v>100</v>
      </c>
      <c r="B64" s="165" t="s">
        <v>4</v>
      </c>
      <c r="C64" s="167"/>
      <c r="D64" s="169"/>
      <c r="E64" s="171"/>
      <c r="F64" s="173"/>
      <c r="G64" s="173"/>
      <c r="H64" s="175" t="s">
        <v>45</v>
      </c>
    </row>
    <row r="65" spans="1:8" ht="13.8" hidden="1" thickBot="1">
      <c r="A65" s="164"/>
      <c r="B65" s="166"/>
      <c r="C65" s="168"/>
      <c r="D65" s="170"/>
      <c r="E65" s="172"/>
      <c r="F65" s="174"/>
      <c r="G65" s="174"/>
      <c r="H65" s="176"/>
    </row>
    <row r="66" spans="1:8" hidden="1">
      <c r="A66" s="163" t="s">
        <v>33</v>
      </c>
      <c r="B66" s="165" t="s">
        <v>4</v>
      </c>
      <c r="C66" s="167"/>
      <c r="D66" s="169"/>
      <c r="E66" s="171"/>
      <c r="F66" s="173"/>
      <c r="G66" s="173"/>
      <c r="H66" s="175" t="s">
        <v>45</v>
      </c>
    </row>
    <row r="67" spans="1:8" ht="13.8" hidden="1" thickBot="1">
      <c r="A67" s="164"/>
      <c r="B67" s="166"/>
      <c r="C67" s="168"/>
      <c r="D67" s="170"/>
      <c r="E67" s="172"/>
      <c r="F67" s="174"/>
      <c r="G67" s="174"/>
      <c r="H67" s="176"/>
    </row>
    <row r="68" spans="1:8" ht="15.6">
      <c r="B68" s="12"/>
      <c r="C68" s="3"/>
      <c r="D68" s="4"/>
      <c r="E68" s="5"/>
      <c r="F68" s="31"/>
      <c r="G68" s="31"/>
      <c r="H68" s="3"/>
    </row>
    <row r="69" spans="1:8" ht="15.6">
      <c r="B69" s="32" t="str">
        <f>призеры!B79</f>
        <v>Гл. судья, судья ВК</v>
      </c>
      <c r="C69" s="33"/>
      <c r="D69" s="33"/>
      <c r="E69" s="33"/>
      <c r="F69" s="162" t="str">
        <f>призеры!F79</f>
        <v>И.Г.Циклаури</v>
      </c>
      <c r="G69" s="162"/>
      <c r="H69" s="34" t="str">
        <f>призеры!F80</f>
        <v>/РСО- Алания /</v>
      </c>
    </row>
    <row r="70" spans="1:8" ht="15.6">
      <c r="B70" s="35"/>
      <c r="C70" s="36"/>
      <c r="D70" s="36"/>
      <c r="E70" s="36"/>
      <c r="F70" s="162"/>
      <c r="G70" s="162"/>
      <c r="H70" s="36"/>
    </row>
    <row r="71" spans="1:8" ht="15.6">
      <c r="B71" s="35" t="str">
        <f>призеры!B81</f>
        <v>Гл. секретарь, судья ВК</v>
      </c>
      <c r="C71" s="36"/>
      <c r="D71" s="36"/>
      <c r="E71" s="36"/>
      <c r="F71" s="162" t="str">
        <f>призеры!F81</f>
        <v>А.В.Поляков</v>
      </c>
      <c r="G71" s="162"/>
      <c r="H71" s="37" t="str">
        <f>призеры!F82</f>
        <v>/Рязань/</v>
      </c>
    </row>
  </sheetData>
  <mergeCells count="89">
    <mergeCell ref="A7:H7"/>
    <mergeCell ref="A52:A53"/>
    <mergeCell ref="B52:B53"/>
    <mergeCell ref="C52:C53"/>
    <mergeCell ref="D52:D53"/>
    <mergeCell ref="E52:E53"/>
    <mergeCell ref="F52:F53"/>
    <mergeCell ref="G52:G53"/>
    <mergeCell ref="A48:H49"/>
    <mergeCell ref="A50:A51"/>
    <mergeCell ref="B50:B51"/>
    <mergeCell ref="C50:C51"/>
    <mergeCell ref="D50:D51"/>
    <mergeCell ref="E50:E51"/>
    <mergeCell ref="F50:F51"/>
    <mergeCell ref="G50:G51"/>
    <mergeCell ref="A3:H3"/>
    <mergeCell ref="A4:H4"/>
    <mergeCell ref="A1:H1"/>
    <mergeCell ref="A2:H2"/>
    <mergeCell ref="A5:A6"/>
    <mergeCell ref="B5:B6"/>
    <mergeCell ref="C5:C6"/>
    <mergeCell ref="D5:D6"/>
    <mergeCell ref="E5:E6"/>
    <mergeCell ref="F5:F6"/>
    <mergeCell ref="G5:G6"/>
    <mergeCell ref="H5:H6"/>
    <mergeCell ref="H50:H51"/>
    <mergeCell ref="H52:H53"/>
    <mergeCell ref="A54:A55"/>
    <mergeCell ref="B54:B55"/>
    <mergeCell ref="C54:C55"/>
    <mergeCell ref="D54:D55"/>
    <mergeCell ref="E54:E55"/>
    <mergeCell ref="F54:F55"/>
    <mergeCell ref="G54:G55"/>
    <mergeCell ref="H54:H55"/>
    <mergeCell ref="F56:F57"/>
    <mergeCell ref="G56:G57"/>
    <mergeCell ref="H56:H57"/>
    <mergeCell ref="A58:A59"/>
    <mergeCell ref="B58:B59"/>
    <mergeCell ref="C58:C59"/>
    <mergeCell ref="D58:D59"/>
    <mergeCell ref="E58:E59"/>
    <mergeCell ref="F58:F59"/>
    <mergeCell ref="G58:G59"/>
    <mergeCell ref="H58:H59"/>
    <mergeCell ref="A56:A57"/>
    <mergeCell ref="B56:B57"/>
    <mergeCell ref="C56:C57"/>
    <mergeCell ref="D56:D57"/>
    <mergeCell ref="E56:E57"/>
    <mergeCell ref="F60:F61"/>
    <mergeCell ref="G60:G61"/>
    <mergeCell ref="H60:H61"/>
    <mergeCell ref="A62:A63"/>
    <mergeCell ref="B62:B63"/>
    <mergeCell ref="C62:C63"/>
    <mergeCell ref="D62:D63"/>
    <mergeCell ref="E62:E63"/>
    <mergeCell ref="F62:F63"/>
    <mergeCell ref="G62:G63"/>
    <mergeCell ref="H62:H63"/>
    <mergeCell ref="A60:A61"/>
    <mergeCell ref="B60:B61"/>
    <mergeCell ref="C60:C61"/>
    <mergeCell ref="D60:D61"/>
    <mergeCell ref="E60:E61"/>
    <mergeCell ref="H64:H65"/>
    <mergeCell ref="A66:A67"/>
    <mergeCell ref="B66:B67"/>
    <mergeCell ref="C66:C67"/>
    <mergeCell ref="D66:D67"/>
    <mergeCell ref="E66:E67"/>
    <mergeCell ref="F66:F67"/>
    <mergeCell ref="G66:G67"/>
    <mergeCell ref="H66:H67"/>
    <mergeCell ref="F69:G69"/>
    <mergeCell ref="F70:G70"/>
    <mergeCell ref="F71:G71"/>
    <mergeCell ref="A64:A65"/>
    <mergeCell ref="B64:B65"/>
    <mergeCell ref="C64:C65"/>
    <mergeCell ref="D64:D65"/>
    <mergeCell ref="E64:E65"/>
    <mergeCell ref="F64:F65"/>
    <mergeCell ref="G64:G65"/>
  </mergeCells>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4</vt:i4>
      </vt:variant>
    </vt:vector>
  </HeadingPairs>
  <TitlesOfParts>
    <vt:vector size="9" baseType="lpstr">
      <vt:lpstr>призеры</vt:lpstr>
      <vt:lpstr>1стр</vt:lpstr>
      <vt:lpstr>2стр</vt:lpstr>
      <vt:lpstr>ФИН</vt:lpstr>
      <vt:lpstr>мс</vt:lpstr>
      <vt:lpstr>'1стр'!Область_печати</vt:lpstr>
      <vt:lpstr>'2стр'!Область_печати</vt:lpstr>
      <vt:lpstr>призеры!Область_печати</vt:lpstr>
      <vt:lpstr>ФИН!Область_печати</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NATALI</cp:lastModifiedBy>
  <cp:lastPrinted>2018-11-06T16:02:07Z</cp:lastPrinted>
  <dcterms:created xsi:type="dcterms:W3CDTF">1996-10-08T23:32:33Z</dcterms:created>
  <dcterms:modified xsi:type="dcterms:W3CDTF">2019-01-29T09:49:56Z</dcterms:modified>
</cp:coreProperties>
</file>