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20" windowWidth="9720" windowHeight="7320" activeTab="1"/>
  </bookViews>
  <sheets>
    <sheet name="призеры" sheetId="3" r:id="rId1"/>
    <sheet name="мс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призеры!$A$1:$I$91</definedName>
  </definedNames>
  <calcPr calcId="144525" concurrentCalc="0"/>
</workbook>
</file>

<file path=xl/calcChain.xml><?xml version="1.0" encoding="utf-8"?>
<calcChain xmlns="http://schemas.openxmlformats.org/spreadsheetml/2006/main">
  <c r="F24" i="10" l="1"/>
  <c r="F20" i="10"/>
  <c r="F16" i="10"/>
  <c r="F12" i="10"/>
  <c r="F82" i="3"/>
  <c r="H71" i="10"/>
  <c r="F81" i="3"/>
  <c r="F71" i="10"/>
  <c r="B81" i="3"/>
  <c r="B71" i="10"/>
  <c r="F80" i="3"/>
  <c r="H69" i="10"/>
  <c r="F79" i="3"/>
  <c r="F69" i="10"/>
  <c r="B79" i="3"/>
  <c r="B69" i="10"/>
  <c r="H47" i="10"/>
  <c r="F47" i="10"/>
  <c r="F74" i="3"/>
  <c r="E47" i="10"/>
  <c r="D74" i="3"/>
  <c r="D47" i="10"/>
  <c r="C74" i="3"/>
  <c r="C47" i="10"/>
  <c r="H46" i="10"/>
  <c r="F46" i="10"/>
  <c r="F73" i="3"/>
  <c r="E46" i="10"/>
  <c r="D73" i="3"/>
  <c r="D46" i="10"/>
  <c r="C73" i="3"/>
  <c r="C46" i="10"/>
  <c r="H45" i="10"/>
  <c r="F45" i="10"/>
  <c r="F72" i="3"/>
  <c r="E45" i="10"/>
  <c r="D72" i="3"/>
  <c r="D45" i="10"/>
  <c r="C72" i="3"/>
  <c r="C45" i="10"/>
  <c r="H44" i="10"/>
  <c r="F44" i="10"/>
  <c r="F71" i="3"/>
  <c r="E44" i="10"/>
  <c r="D71" i="3"/>
  <c r="D44" i="10"/>
  <c r="C71" i="3"/>
  <c r="C44" i="10"/>
  <c r="H43" i="10"/>
  <c r="F43" i="10"/>
  <c r="F67" i="3"/>
  <c r="E43" i="10"/>
  <c r="D67" i="3"/>
  <c r="D43" i="10"/>
  <c r="C67" i="3"/>
  <c r="C43" i="10"/>
  <c r="H42" i="10"/>
  <c r="F42" i="10"/>
  <c r="F66" i="3"/>
  <c r="E42" i="10"/>
  <c r="D66" i="3"/>
  <c r="D42" i="10"/>
  <c r="C66" i="3"/>
  <c r="C42" i="10"/>
  <c r="H41" i="10"/>
  <c r="F41" i="10"/>
  <c r="F65" i="3"/>
  <c r="E41" i="10"/>
  <c r="D65" i="3"/>
  <c r="D41" i="10"/>
  <c r="C65" i="3"/>
  <c r="C41" i="10"/>
  <c r="H40" i="10"/>
  <c r="F40" i="10"/>
  <c r="F64" i="3"/>
  <c r="E40" i="10"/>
  <c r="D64" i="3"/>
  <c r="D40" i="10"/>
  <c r="C64" i="3"/>
  <c r="C40" i="10"/>
  <c r="H39" i="10"/>
  <c r="F39" i="10"/>
  <c r="F60" i="3"/>
  <c r="E39" i="10"/>
  <c r="D60" i="3"/>
  <c r="D39" i="10"/>
  <c r="C60" i="3"/>
  <c r="C39" i="10"/>
  <c r="H38" i="10"/>
  <c r="F38" i="10"/>
  <c r="F59" i="3"/>
  <c r="E38" i="10"/>
  <c r="D59" i="3"/>
  <c r="D38" i="10"/>
  <c r="C59" i="3"/>
  <c r="C38" i="10"/>
  <c r="H37" i="10"/>
  <c r="F37" i="10"/>
  <c r="F58" i="3"/>
  <c r="E37" i="10"/>
  <c r="D58" i="3"/>
  <c r="D37" i="10"/>
  <c r="C58" i="3"/>
  <c r="C37" i="10"/>
  <c r="H36" i="10"/>
  <c r="F36" i="10"/>
  <c r="F57" i="3"/>
  <c r="E36" i="10"/>
  <c r="D57" i="3"/>
  <c r="D36" i="10"/>
  <c r="C57" i="3"/>
  <c r="C36" i="10"/>
  <c r="H35" i="10"/>
  <c r="F35" i="10"/>
  <c r="F53" i="3"/>
  <c r="E35" i="10"/>
  <c r="D53" i="3"/>
  <c r="D35" i="10"/>
  <c r="C53" i="3"/>
  <c r="C35" i="10"/>
  <c r="H34" i="10"/>
  <c r="F34" i="10"/>
  <c r="F52" i="3"/>
  <c r="E34" i="10"/>
  <c r="D52" i="3"/>
  <c r="D34" i="10"/>
  <c r="C52" i="3"/>
  <c r="C34" i="10"/>
  <c r="H33" i="10"/>
  <c r="F33" i="10"/>
  <c r="F51" i="3"/>
  <c r="E33" i="10"/>
  <c r="D51" i="3"/>
  <c r="D33" i="10"/>
  <c r="C51" i="3"/>
  <c r="C33" i="10"/>
  <c r="H32" i="10"/>
  <c r="F32" i="10"/>
  <c r="F50" i="3"/>
  <c r="E32" i="10"/>
  <c r="D50" i="3"/>
  <c r="D32" i="10"/>
  <c r="C50" i="3"/>
  <c r="C32" i="10"/>
  <c r="H31" i="10"/>
  <c r="F31" i="10"/>
  <c r="F46" i="3"/>
  <c r="E31" i="10"/>
  <c r="D46" i="3"/>
  <c r="D31" i="10"/>
  <c r="C46" i="3"/>
  <c r="C31" i="10"/>
  <c r="H30" i="10"/>
  <c r="F30" i="10"/>
  <c r="F45" i="3"/>
  <c r="E30" i="10"/>
  <c r="D45" i="3"/>
  <c r="D30" i="10"/>
  <c r="C45" i="3"/>
  <c r="C30" i="10"/>
  <c r="H29" i="10"/>
  <c r="F29" i="10"/>
  <c r="F44" i="3"/>
  <c r="E29" i="10"/>
  <c r="D44" i="3"/>
  <c r="D29" i="10"/>
  <c r="C44" i="3"/>
  <c r="C29" i="10"/>
  <c r="H28" i="10"/>
  <c r="F28" i="10"/>
  <c r="F43" i="3"/>
  <c r="E28" i="10"/>
  <c r="D43" i="3"/>
  <c r="D28" i="10"/>
  <c r="C43" i="3"/>
  <c r="C28" i="10"/>
  <c r="H27" i="10"/>
  <c r="F27" i="10"/>
  <c r="F39" i="3"/>
  <c r="E27" i="10"/>
  <c r="D39" i="3"/>
  <c r="D27" i="10"/>
  <c r="C39" i="3"/>
  <c r="C27" i="10"/>
  <c r="H26" i="10"/>
  <c r="F26" i="10"/>
  <c r="F38" i="3"/>
  <c r="E26" i="10"/>
  <c r="D38" i="3"/>
  <c r="D26" i="10"/>
  <c r="C38" i="3"/>
  <c r="C26" i="10"/>
  <c r="H25" i="10"/>
  <c r="F25" i="10"/>
  <c r="F37" i="3"/>
  <c r="E25" i="10"/>
  <c r="D37" i="3"/>
  <c r="D25" i="10"/>
  <c r="C37" i="3"/>
  <c r="C25" i="10"/>
  <c r="H24" i="10"/>
  <c r="F36" i="3"/>
  <c r="E24" i="10"/>
  <c r="D36" i="3"/>
  <c r="D24" i="10"/>
  <c r="C36" i="3"/>
  <c r="C24" i="10"/>
  <c r="H23" i="10"/>
  <c r="F23" i="10"/>
  <c r="F32" i="3"/>
  <c r="E23" i="10"/>
  <c r="D32" i="3"/>
  <c r="D23" i="10"/>
  <c r="C32" i="3"/>
  <c r="C23" i="10"/>
  <c r="H22" i="10"/>
  <c r="F22" i="10"/>
  <c r="F31" i="3"/>
  <c r="E22" i="10"/>
  <c r="D31" i="3"/>
  <c r="D22" i="10"/>
  <c r="C31" i="3"/>
  <c r="C22" i="10"/>
  <c r="H21" i="10"/>
  <c r="F21" i="10"/>
  <c r="F30" i="3"/>
  <c r="E21" i="10"/>
  <c r="D30" i="3"/>
  <c r="D21" i="10"/>
  <c r="C30" i="3"/>
  <c r="C21" i="10"/>
  <c r="H20" i="10"/>
  <c r="F29" i="3"/>
  <c r="E20" i="10"/>
  <c r="D29" i="3"/>
  <c r="D20" i="10"/>
  <c r="C29" i="3"/>
  <c r="C20" i="10"/>
  <c r="H19" i="10"/>
  <c r="F19" i="10"/>
  <c r="F25" i="3"/>
  <c r="E19" i="10"/>
  <c r="D25" i="3"/>
  <c r="D19" i="10"/>
  <c r="C25" i="3"/>
  <c r="C19" i="10"/>
  <c r="H18" i="10"/>
  <c r="F18" i="10"/>
  <c r="F24" i="3"/>
  <c r="E18" i="10"/>
  <c r="D24" i="3"/>
  <c r="D18" i="10"/>
  <c r="C24" i="3"/>
  <c r="C18" i="10"/>
  <c r="H17" i="10"/>
  <c r="F17" i="10"/>
  <c r="F23" i="3"/>
  <c r="E17" i="10"/>
  <c r="D23" i="3"/>
  <c r="D17" i="10"/>
  <c r="C23" i="3"/>
  <c r="C17" i="10"/>
  <c r="H16" i="10"/>
  <c r="F22" i="3"/>
  <c r="E16" i="10"/>
  <c r="D22" i="3"/>
  <c r="D16" i="10"/>
  <c r="C22" i="3"/>
  <c r="C16" i="10"/>
  <c r="H15" i="10"/>
  <c r="F15" i="10"/>
  <c r="F18" i="3"/>
  <c r="E15" i="10"/>
  <c r="D18" i="3"/>
  <c r="D15" i="10"/>
  <c r="C18" i="3"/>
  <c r="C15" i="10"/>
  <c r="H14" i="10"/>
  <c r="F14" i="10"/>
  <c r="F17" i="3"/>
  <c r="E14" i="10"/>
  <c r="D17" i="3"/>
  <c r="D14" i="10"/>
  <c r="C17" i="3"/>
  <c r="C14" i="10"/>
  <c r="H13" i="10"/>
  <c r="F13" i="10"/>
  <c r="F16" i="3"/>
  <c r="E13" i="10"/>
  <c r="D16" i="3"/>
  <c r="D13" i="10"/>
  <c r="C16" i="3"/>
  <c r="C13" i="10"/>
  <c r="H12" i="10"/>
  <c r="F15" i="3"/>
  <c r="E12" i="10"/>
  <c r="D15" i="3"/>
  <c r="D12" i="10"/>
  <c r="C15" i="3"/>
  <c r="C12" i="10"/>
  <c r="H11" i="10"/>
  <c r="F11" i="10"/>
  <c r="F11" i="3"/>
  <c r="E11" i="10"/>
  <c r="D11" i="3"/>
  <c r="D11" i="10"/>
  <c r="C11" i="3"/>
  <c r="C11" i="10"/>
  <c r="H10" i="10"/>
  <c r="F10" i="10"/>
  <c r="F10" i="3"/>
  <c r="E10" i="10"/>
  <c r="D10" i="3"/>
  <c r="D10" i="10"/>
  <c r="C10" i="3"/>
  <c r="C10" i="10"/>
  <c r="H9" i="10"/>
  <c r="F9" i="10"/>
  <c r="F9" i="3"/>
  <c r="E9" i="10"/>
  <c r="D9" i="3"/>
  <c r="D9" i="10"/>
  <c r="C9" i="3"/>
  <c r="C9" i="10"/>
  <c r="H8" i="10"/>
  <c r="F8" i="10"/>
  <c r="F8" i="3"/>
  <c r="E8" i="10"/>
  <c r="D8" i="3"/>
  <c r="D8" i="10"/>
  <c r="C8" i="3"/>
  <c r="C8" i="10"/>
  <c r="A4" i="3"/>
  <c r="A4" i="10"/>
  <c r="A3" i="3"/>
  <c r="A3" i="10"/>
  <c r="E72" i="3"/>
  <c r="G72" i="3"/>
  <c r="H72" i="3"/>
  <c r="E73" i="3"/>
  <c r="G73" i="3"/>
  <c r="H73" i="3"/>
  <c r="E74" i="3"/>
  <c r="G74" i="3"/>
  <c r="H74" i="3"/>
  <c r="C75" i="3"/>
  <c r="D75" i="3"/>
  <c r="E75" i="3"/>
  <c r="F75" i="3"/>
  <c r="G75" i="3"/>
  <c r="H75" i="3"/>
  <c r="C76" i="3"/>
  <c r="D76" i="3"/>
  <c r="E76" i="3"/>
  <c r="F76" i="3"/>
  <c r="G76" i="3"/>
  <c r="H76" i="3"/>
  <c r="E71" i="3"/>
  <c r="G71" i="3"/>
  <c r="H71" i="3"/>
  <c r="E65" i="3"/>
  <c r="G65" i="3"/>
  <c r="H65" i="3"/>
  <c r="E66" i="3"/>
  <c r="G66" i="3"/>
  <c r="H66" i="3"/>
  <c r="E67" i="3"/>
  <c r="G67" i="3"/>
  <c r="H67" i="3"/>
  <c r="C68" i="3"/>
  <c r="D68" i="3"/>
  <c r="E68" i="3"/>
  <c r="F68" i="3"/>
  <c r="G68" i="3"/>
  <c r="H68" i="3"/>
  <c r="C69" i="3"/>
  <c r="D69" i="3"/>
  <c r="E69" i="3"/>
  <c r="F69" i="3"/>
  <c r="G69" i="3"/>
  <c r="H69" i="3"/>
  <c r="E64" i="3"/>
  <c r="G64" i="3"/>
  <c r="H64" i="3"/>
  <c r="E58" i="3"/>
  <c r="G58" i="3"/>
  <c r="H58" i="3"/>
  <c r="E59" i="3"/>
  <c r="G59" i="3"/>
  <c r="H59" i="3"/>
  <c r="E60" i="3"/>
  <c r="G60" i="3"/>
  <c r="H60" i="3"/>
  <c r="C61" i="3"/>
  <c r="D61" i="3"/>
  <c r="E61" i="3"/>
  <c r="F61" i="3"/>
  <c r="G61" i="3"/>
  <c r="H61" i="3"/>
  <c r="C62" i="3"/>
  <c r="D62" i="3"/>
  <c r="E62" i="3"/>
  <c r="F62" i="3"/>
  <c r="G62" i="3"/>
  <c r="H62" i="3"/>
  <c r="E57" i="3"/>
  <c r="G57" i="3"/>
  <c r="H57" i="3"/>
  <c r="E51" i="3"/>
  <c r="G51" i="3"/>
  <c r="H51" i="3"/>
  <c r="E52" i="3"/>
  <c r="G52" i="3"/>
  <c r="H52" i="3"/>
  <c r="E53" i="3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E50" i="3"/>
  <c r="G50" i="3"/>
  <c r="H50" i="3"/>
  <c r="E44" i="3"/>
  <c r="G44" i="3"/>
  <c r="H44" i="3"/>
  <c r="E45" i="3"/>
  <c r="G45" i="3"/>
  <c r="H45" i="3"/>
  <c r="E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E43" i="3"/>
  <c r="G43" i="3"/>
  <c r="H43" i="3"/>
  <c r="E37" i="3"/>
  <c r="G37" i="3"/>
  <c r="H37" i="3"/>
  <c r="E38" i="3"/>
  <c r="G38" i="3"/>
  <c r="H38" i="3"/>
  <c r="E39" i="3"/>
  <c r="G39" i="3"/>
  <c r="H39" i="3"/>
  <c r="C40" i="3"/>
  <c r="D40" i="3"/>
  <c r="E40" i="3"/>
  <c r="F40" i="3"/>
  <c r="G40" i="3"/>
  <c r="H40" i="3"/>
  <c r="C41" i="3"/>
  <c r="D41" i="3"/>
  <c r="E41" i="3"/>
  <c r="F41" i="3"/>
  <c r="G41" i="3"/>
  <c r="H41" i="3"/>
  <c r="E36" i="3"/>
  <c r="G36" i="3"/>
  <c r="H36" i="3"/>
  <c r="E30" i="3"/>
  <c r="G30" i="3"/>
  <c r="H30" i="3"/>
  <c r="E31" i="3"/>
  <c r="G31" i="3"/>
  <c r="H31" i="3"/>
  <c r="E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E29" i="3"/>
  <c r="G29" i="3"/>
  <c r="H29" i="3"/>
  <c r="E23" i="3"/>
  <c r="G23" i="3"/>
  <c r="H23" i="3"/>
  <c r="E24" i="3"/>
  <c r="G24" i="3"/>
  <c r="H24" i="3"/>
  <c r="E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E22" i="3"/>
  <c r="G22" i="3"/>
  <c r="H22" i="3"/>
  <c r="I78" i="3"/>
  <c r="I77" i="3"/>
  <c r="E18" i="3"/>
  <c r="H17" i="3"/>
  <c r="D20" i="3"/>
  <c r="E16" i="3"/>
  <c r="C19" i="3"/>
  <c r="E17" i="3"/>
  <c r="H18" i="3"/>
  <c r="G17" i="3"/>
  <c r="H19" i="3"/>
  <c r="D19" i="3"/>
  <c r="G19" i="3"/>
  <c r="E19" i="3"/>
  <c r="H16" i="3"/>
  <c r="G18" i="3"/>
  <c r="G20" i="3"/>
  <c r="E20" i="3"/>
  <c r="H20" i="3"/>
  <c r="G15" i="3"/>
  <c r="E15" i="3"/>
  <c r="H15" i="3"/>
  <c r="C20" i="3"/>
  <c r="G16" i="3"/>
  <c r="F19" i="3"/>
  <c r="F20" i="3"/>
  <c r="E11" i="3"/>
  <c r="E10" i="3"/>
  <c r="H12" i="3"/>
  <c r="E8" i="3"/>
  <c r="H9" i="3"/>
  <c r="G13" i="3"/>
  <c r="C12" i="3"/>
  <c r="G11" i="3"/>
  <c r="H11" i="3"/>
  <c r="G12" i="3"/>
  <c r="H8" i="3"/>
  <c r="E9" i="3"/>
  <c r="E12" i="3"/>
  <c r="D12" i="3"/>
  <c r="G10" i="3"/>
  <c r="D13" i="3"/>
  <c r="H13" i="3"/>
  <c r="G8" i="3"/>
  <c r="E13" i="3"/>
  <c r="C13" i="3"/>
  <c r="G9" i="3"/>
  <c r="H10" i="3"/>
  <c r="F13" i="3"/>
  <c r="F12" i="3"/>
</calcChain>
</file>

<file path=xl/sharedStrings.xml><?xml version="1.0" encoding="utf-8"?>
<sst xmlns="http://schemas.openxmlformats.org/spreadsheetml/2006/main" count="169" uniqueCount="46">
  <si>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</si>
  <si>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</si>
  <si>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</si>
  <si>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</si>
  <si>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</si>
  <si>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</si>
  <si>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</si>
  <si>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</si>
  <si>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</si>
  <si>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</si>
  <si>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</si>
  <si>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</si>
  <si>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</si>
  <si>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</si>
  <si>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</si>
  <si>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</si>
  <si>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</si>
  <si>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</si>
  <si>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</si>
  <si>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</si>
  <si>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</si>
  <si>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</si>
  <si>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</si>
  <si>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</si>
  <si>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 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</si>
  <si>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</si>
  <si>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</si>
  <si>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</si>
  <si>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</si>
  <si>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</si>
  <si>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</si>
  <si>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4</t>
  </si>
  <si>
    <t>св100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</si>
  <si>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</si>
  <si>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</si>
  <si>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</si>
  <si>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</si>
  <si>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</si>
  <si>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</si>
  <si>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</si>
  <si>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</si>
  <si>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</si>
  <si>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</si>
  <si>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</si>
  <si>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</si>
  <si>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мужчины спортивное самбо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</si>
</sst>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sz val="10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175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/>
    <xf numFmtId="0" fontId="1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9" fillId="0" borderId="23" xfId="0" applyFont="1" applyFill="1" applyBorder="1"/>
    <xf numFmtId="0" fontId="9" fillId="0" borderId="23" xfId="0" applyFont="1" applyFill="1" applyBorder="1" applyAlignment="1">
      <alignment horizontal="center" vertical="center"/>
    </xf>
    <xf numFmtId="0" fontId="9" fillId="0" borderId="23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3" borderId="31" xfId="0" applyNumberFormat="1" applyFont="1" applyFill="1" applyBorder="1" applyAlignment="1">
      <alignment horizontal="center" vertical="center" wrapText="1"/>
    </xf>
    <xf numFmtId="49" fontId="3" fillId="3" borderId="32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9" fillId="0" borderId="0" xfId="0" applyFont="1" applyFill="1"/>
    <xf numFmtId="0" fontId="0" fillId="0" borderId="0" xfId="0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9" fillId="0" borderId="23" xfId="0" applyFont="1" applyFill="1" applyBorder="1"/>
    <xf numFmtId="0" fontId="19" fillId="0" borderId="0" xfId="0" applyFont="1" applyFill="1" applyBorder="1"/>
    <xf numFmtId="0" fontId="20" fillId="0" borderId="1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NumberFormat="1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2" xfId="0" applyNumberFormat="1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16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 textRotation="90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3" fillId="0" borderId="0" xfId="1" applyFont="1" applyBorder="1" applyAlignment="1" applyProtection="1">
      <alignment horizontal="left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17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Лист1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 xml:space="preserve">Чемпионат Уральского федерального округа по самбо среди мужчин </v>
          </cell>
        </row>
        <row r="3">
          <cell r="A3" t="str">
            <v>15-16 декабря 2017г.                                              г.Верхняя Пышма</v>
          </cell>
        </row>
        <row r="6">
          <cell r="A6" t="str">
            <v>Гл. судья, судья ВК</v>
          </cell>
          <cell r="G6" t="str">
            <v>М.Г. 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 Сапунов</v>
          </cell>
        </row>
        <row r="9">
          <cell r="G9" t="str">
            <v>/г.Качканар/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13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ГОРБАЛЬ Александр Михайлович</v>
          </cell>
          <cell r="D6" t="str">
            <v>10.04.91, МСМК</v>
          </cell>
          <cell r="E6" t="str">
            <v>УФО</v>
          </cell>
          <cell r="F6" t="str">
            <v>Курганская, Курган, ЦСП</v>
          </cell>
          <cell r="G6">
            <v>0</v>
          </cell>
          <cell r="H6" t="str">
            <v>Стенников М.Г.</v>
          </cell>
        </row>
        <row r="7">
          <cell r="C7" t="str">
            <v>ИВАНОВ Анатолий Викторович</v>
          </cell>
          <cell r="D7" t="str">
            <v>05.02.87, МС</v>
          </cell>
          <cell r="E7" t="str">
            <v xml:space="preserve">УФО </v>
          </cell>
          <cell r="F7" t="str">
            <v>Курганская, Курган, ДЮСШ№4</v>
          </cell>
          <cell r="G7">
            <v>0</v>
          </cell>
          <cell r="H7" t="str">
            <v>Стенников М.Г.</v>
          </cell>
        </row>
        <row r="8">
          <cell r="C8" t="str">
            <v>ШУЛЬГА Виталий Викторович</v>
          </cell>
          <cell r="D8" t="str">
            <v>15.08.88, МСМК</v>
          </cell>
          <cell r="E8" t="str">
            <v>УФО</v>
          </cell>
          <cell r="F8" t="str">
            <v>Свердловская, В-Пышма, КС"УГМК"</v>
          </cell>
          <cell r="G8">
            <v>0</v>
          </cell>
          <cell r="H8" t="str">
            <v>Стенников В.Г. Мельников  А.Н.</v>
          </cell>
        </row>
        <row r="9">
          <cell r="C9" t="str">
            <v>ТОРГАШОВ Дмитрий Сергеевич</v>
          </cell>
          <cell r="D9" t="str">
            <v>16.03.93, МСМК</v>
          </cell>
          <cell r="E9" t="str">
            <v>УФО</v>
          </cell>
          <cell r="F9" t="str">
            <v>Свердловская, В-Пышма, КС"УГМК"</v>
          </cell>
          <cell r="G9">
            <v>0</v>
          </cell>
          <cell r="H9" t="str">
            <v>Стенников В.Г. Мельников  А.Н.</v>
          </cell>
        </row>
        <row r="10">
          <cell r="C10" t="str">
            <v>ВАЛЛАЯРОВ Евгений Тимурович</v>
          </cell>
          <cell r="D10" t="str">
            <v>27.03.98, КМС</v>
          </cell>
          <cell r="E10" t="str">
            <v xml:space="preserve">УФО </v>
          </cell>
          <cell r="F10" t="str">
            <v xml:space="preserve">Хмао-Югра, Радужный, </v>
          </cell>
          <cell r="G10">
            <v>0</v>
          </cell>
          <cell r="H10" t="str">
            <v>Головко В.И.</v>
          </cell>
        </row>
        <row r="11">
          <cell r="C11" t="str">
            <v>ГЕНИЯТОВ Демид Эдуардович</v>
          </cell>
          <cell r="D11" t="str">
            <v>02.01.94, МС</v>
          </cell>
          <cell r="E11" t="str">
            <v>УФО</v>
          </cell>
          <cell r="F11" t="str">
            <v>Свердловская, Екатеринбург, ПР</v>
          </cell>
          <cell r="G11">
            <v>0</v>
          </cell>
          <cell r="H11" t="str">
            <v>Козлов А.А.</v>
          </cell>
        </row>
      </sheetData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12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ТАЧКОВ Иван Дмитриевич</v>
          </cell>
          <cell r="D6" t="str">
            <v>23.03.97, МС</v>
          </cell>
          <cell r="E6" t="str">
            <v>УФО</v>
          </cell>
          <cell r="F6" t="str">
            <v>Свердловская, Екатеринбург, ПР</v>
          </cell>
          <cell r="G6">
            <v>0</v>
          </cell>
          <cell r="H6" t="str">
            <v>Бородин О.Б.</v>
          </cell>
        </row>
        <row r="7">
          <cell r="C7" t="str">
            <v>ГЕНИЯТОВ Глеб Эдуардович</v>
          </cell>
          <cell r="D7" t="str">
            <v>29.04.85, МСМК</v>
          </cell>
          <cell r="E7" t="str">
            <v>УФО</v>
          </cell>
          <cell r="F7" t="str">
            <v>Свердловская, Екатеринбург, ПР</v>
          </cell>
          <cell r="G7">
            <v>0</v>
          </cell>
          <cell r="H7" t="str">
            <v>Козлов А.А.</v>
          </cell>
        </row>
        <row r="8">
          <cell r="C8" t="str">
            <v>ХАПЦЕВ Артур Русланович</v>
          </cell>
          <cell r="D8" t="str">
            <v>14.11.88,КМС</v>
          </cell>
          <cell r="E8" t="str">
            <v>УФО</v>
          </cell>
          <cell r="F8" t="str">
            <v>Свердловская, В-Пышма, КС"УГМК"</v>
          </cell>
          <cell r="G8">
            <v>0</v>
          </cell>
          <cell r="H8" t="str">
            <v>Стенников В.Г. Мельников  А.Н.</v>
          </cell>
        </row>
        <row r="9">
          <cell r="C9" t="str">
            <v>ПЕТРОВ Святослав Васильевич</v>
          </cell>
          <cell r="D9" t="str">
            <v>29.07.99, КМС</v>
          </cell>
          <cell r="E9" t="str">
            <v>УФО</v>
          </cell>
          <cell r="F9" t="str">
            <v>Свердловская, В-Пышма, КС "УГМК"</v>
          </cell>
          <cell r="G9">
            <v>0</v>
          </cell>
          <cell r="H9" t="str">
            <v>Суханов М.И. Мельников А.Н.</v>
          </cell>
        </row>
        <row r="10">
          <cell r="C10" t="str">
            <v>ГАЧАЕВ Тагир Олхазурович</v>
          </cell>
          <cell r="D10" t="str">
            <v>09.09.98, КМС</v>
          </cell>
          <cell r="E10" t="str">
            <v>УФО</v>
          </cell>
          <cell r="F10" t="str">
            <v xml:space="preserve">Хмао-Югра, Нижневартовск, </v>
          </cell>
          <cell r="G10">
            <v>0</v>
          </cell>
          <cell r="H10" t="str">
            <v>Кобелев В.Н.</v>
          </cell>
        </row>
        <row r="11">
          <cell r="C11" t="str">
            <v>КУЛИКОВ Александр Сергеевич</v>
          </cell>
          <cell r="D11" t="str">
            <v>11.11.79, МС</v>
          </cell>
          <cell r="E11" t="str">
            <v>УФО</v>
          </cell>
          <cell r="F11" t="str">
            <v>Свердловская, Екатеринбург, ПР</v>
          </cell>
          <cell r="G11">
            <v>0</v>
          </cell>
          <cell r="H11" t="str">
            <v>Козлов А.А.</v>
          </cell>
        </row>
      </sheetData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J7">
            <v>1</v>
          </cell>
          <cell r="Y7" t="str">
            <v>Алтайский</v>
          </cell>
          <cell r="AH7">
            <v>12</v>
          </cell>
        </row>
        <row r="8">
          <cell r="Y8" t="str">
            <v>Забайкальский</v>
          </cell>
        </row>
        <row r="9">
          <cell r="Y9" t="str">
            <v>Иркутская</v>
          </cell>
        </row>
        <row r="10">
          <cell r="Y10" t="str">
            <v>Кемеровская</v>
          </cell>
        </row>
        <row r="11">
          <cell r="Y11" t="str">
            <v>Новосибирская</v>
          </cell>
        </row>
        <row r="12">
          <cell r="Y12" t="str">
            <v>Р.Алтай</v>
          </cell>
        </row>
        <row r="13">
          <cell r="Y13" t="str">
            <v>Р.Бурятия</v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4">
          <cell r="J4" t="str">
            <v>Р.Алтай</v>
          </cell>
        </row>
        <row r="6">
          <cell r="C6" t="str">
            <v>САДУАКАСОВ Нурсултан Алексеевич</v>
          </cell>
          <cell r="D6" t="str">
            <v>05.09.00, КМС</v>
          </cell>
          <cell r="E6" t="str">
            <v>СФО</v>
          </cell>
          <cell r="F6" t="str">
            <v>Р.Алтай, Г-Алтайск, Сдюшор</v>
          </cell>
          <cell r="G6">
            <v>0</v>
          </cell>
          <cell r="H6" t="str">
            <v>Аткунов С.Ю. Межеткенов Р.А.</v>
          </cell>
        </row>
        <row r="7">
          <cell r="C7" t="str">
            <v>ЯГУНОВ Максим Дмитриевич</v>
          </cell>
          <cell r="D7" t="str">
            <v>17.12.00, КМС</v>
          </cell>
          <cell r="E7" t="str">
            <v>СФО</v>
          </cell>
          <cell r="F7" t="str">
            <v>Кемеровская, Кемерово, МО</v>
          </cell>
          <cell r="G7">
            <v>0</v>
          </cell>
          <cell r="H7" t="str">
            <v>Шиянов С.А.</v>
          </cell>
        </row>
        <row r="8">
          <cell r="C8" t="str">
            <v>ВЕРЕТНОВ Владимир Евгеньевич</v>
          </cell>
          <cell r="D8" t="str">
            <v>01.11.01, 1р</v>
          </cell>
          <cell r="E8" t="str">
            <v>СФО</v>
          </cell>
          <cell r="F8" t="str">
            <v>Иркутская, Усть-Кут</v>
          </cell>
          <cell r="G8">
            <v>0</v>
          </cell>
          <cell r="H8" t="str">
            <v>Омолоев Э.И., Кашин И.Л.</v>
          </cell>
        </row>
        <row r="9">
          <cell r="C9" t="str">
            <v>ЦЫДЕМПИЛОВ Владимир Валерьевич</v>
          </cell>
          <cell r="D9" t="str">
            <v>27.09.01, 1р</v>
          </cell>
          <cell r="E9" t="str">
            <v>СФО</v>
          </cell>
          <cell r="F9" t="str">
            <v>Р.Бурятия, Улан-Удэ</v>
          </cell>
          <cell r="G9">
            <v>0</v>
          </cell>
          <cell r="H9" t="str">
            <v>Доржидеров Ю.А.</v>
          </cell>
        </row>
        <row r="10">
          <cell r="C10" t="str">
            <v>АЙМАНОВ Александр Эдуардович</v>
          </cell>
          <cell r="D10" t="str">
            <v>24.08.00, КМС</v>
          </cell>
          <cell r="E10" t="str">
            <v>СФО</v>
          </cell>
          <cell r="F10" t="str">
            <v>Р.Алтай, Г-Алтайск, Сдюшор</v>
          </cell>
          <cell r="G10">
            <v>0</v>
          </cell>
          <cell r="H10" t="str">
            <v>Аткунов Р.Р. Чичинов Р.Р.</v>
          </cell>
        </row>
        <row r="11">
          <cell r="C11" t="str">
            <v>ГОМБОЖАПОВ Эрдэм  Туммурович</v>
          </cell>
          <cell r="D11" t="str">
            <v>07.12.01, 1р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Салданов В.В.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12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УДАРЦЕВ Максим Михайлович</v>
          </cell>
          <cell r="D6" t="str">
            <v>27.11.99, КМС</v>
          </cell>
          <cell r="E6" t="str">
            <v>УФО</v>
          </cell>
          <cell r="F6" t="str">
            <v>Курганская, Курган, СШОР№1</v>
          </cell>
          <cell r="G6">
            <v>0</v>
          </cell>
          <cell r="H6" t="str">
            <v>Кинель С.В.</v>
          </cell>
        </row>
        <row r="7">
          <cell r="C7" t="str">
            <v>СЫРОПЯТОВ Алексей Игоревич</v>
          </cell>
          <cell r="D7" t="str">
            <v>04.06.97, КМС</v>
          </cell>
          <cell r="E7" t="str">
            <v>УФО</v>
          </cell>
          <cell r="F7" t="str">
            <v>Свердловская, Екатеринбург, ПР</v>
          </cell>
          <cell r="G7">
            <v>0</v>
          </cell>
          <cell r="H7" t="str">
            <v>Старков М.А. Савинский В.С.</v>
          </cell>
        </row>
        <row r="8">
          <cell r="C8" t="str">
            <v>СИРАЖЕТДИНОВ Денис Хамматович</v>
          </cell>
          <cell r="D8" t="str">
            <v>25.07.91, КМС</v>
          </cell>
          <cell r="E8" t="str">
            <v xml:space="preserve">УФО </v>
          </cell>
          <cell r="F8" t="str">
            <v xml:space="preserve">Челябинская, Аргаяш, </v>
          </cell>
          <cell r="G8">
            <v>0</v>
          </cell>
          <cell r="H8" t="str">
            <v>Хафизов Р.А.</v>
          </cell>
        </row>
        <row r="9">
          <cell r="C9" t="str">
            <v>АБДУЛЛАЕВ Хаял Юсифович</v>
          </cell>
          <cell r="D9" t="str">
            <v>01.01.98, МС</v>
          </cell>
          <cell r="E9" t="str">
            <v>УФО</v>
          </cell>
          <cell r="F9" t="str">
            <v>Свердловская, В-Пышма, КС"УГМК"</v>
          </cell>
          <cell r="G9">
            <v>0</v>
          </cell>
          <cell r="H9" t="str">
            <v>Суханов М.И. Мельников А.Н.</v>
          </cell>
        </row>
        <row r="10">
          <cell r="C10" t="str">
            <v>СИТДИКОВ Олег Ринатович</v>
          </cell>
          <cell r="D10" t="str">
            <v>28.06.99, КМС</v>
          </cell>
          <cell r="E10" t="str">
            <v>УФО</v>
          </cell>
          <cell r="F10" t="str">
            <v xml:space="preserve">Хмао-Югра, Нижневартовск, </v>
          </cell>
          <cell r="G10">
            <v>0</v>
          </cell>
          <cell r="H10" t="str">
            <v>Воробьев В.В.</v>
          </cell>
        </row>
        <row r="11">
          <cell r="C11" t="str">
            <v>ФЕДОРОВ Юрий Евгеньевич</v>
          </cell>
          <cell r="D11" t="str">
            <v>21.01.98, КМС</v>
          </cell>
          <cell r="E11" t="str">
            <v>УФО</v>
          </cell>
          <cell r="F11" t="str">
            <v>Свердловская, Екатеринбург, ПР</v>
          </cell>
          <cell r="G11">
            <v>0</v>
          </cell>
          <cell r="H11" t="str">
            <v>Макуха А.Н.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12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СЫРЫХ Алексей Дмитриевич</v>
          </cell>
          <cell r="D6" t="str">
            <v>18.07.99, КМС</v>
          </cell>
          <cell r="E6" t="str">
            <v>УФО</v>
          </cell>
          <cell r="F6" t="str">
            <v>Свердловская, Н-Тагил, ДЮСШ</v>
          </cell>
          <cell r="G6">
            <v>0</v>
          </cell>
          <cell r="H6" t="str">
            <v>Пляшкун Н.В.</v>
          </cell>
        </row>
        <row r="7">
          <cell r="C7" t="str">
            <v>ПАХОМОВ Алексей Дмитриевич</v>
          </cell>
          <cell r="D7" t="str">
            <v>31.07.98, КМС</v>
          </cell>
          <cell r="E7" t="str">
            <v>УФО</v>
          </cell>
          <cell r="F7" t="str">
            <v>Курганская, Шадринск, ШГПУ</v>
          </cell>
          <cell r="G7">
            <v>0</v>
          </cell>
          <cell r="H7" t="str">
            <v>Старцев А.А. Жавкин Э.Б.</v>
          </cell>
        </row>
        <row r="8">
          <cell r="C8" t="str">
            <v>ЛЕЛЕКОВ Александр Витальевич</v>
          </cell>
          <cell r="D8" t="str">
            <v>18.02.96, КМС</v>
          </cell>
          <cell r="E8" t="str">
            <v xml:space="preserve">УФО </v>
          </cell>
          <cell r="F8" t="str">
            <v>Свердловская, В-Пышма, ДЮСШ</v>
          </cell>
          <cell r="G8">
            <v>0</v>
          </cell>
          <cell r="H8" t="str">
            <v>Пивоваров А.Л.</v>
          </cell>
        </row>
        <row r="9">
          <cell r="C9" t="str">
            <v>МУЛЛАГАЛИЕВ Айнур Наилевич</v>
          </cell>
          <cell r="D9" t="str">
            <v>19.11.92, МСМК</v>
          </cell>
          <cell r="E9" t="str">
            <v xml:space="preserve">УФО </v>
          </cell>
          <cell r="F9" t="str">
            <v>Свердловская, В-Пышма, КС "УГМК"</v>
          </cell>
          <cell r="G9">
            <v>0</v>
          </cell>
          <cell r="H9" t="str">
            <v>Стенников В.Г. Мельников А.Н.</v>
          </cell>
        </row>
        <row r="10">
          <cell r="C10" t="str">
            <v>ЧАДИН Амыр Юсифович</v>
          </cell>
          <cell r="D10" t="str">
            <v>17.09.96, МС</v>
          </cell>
          <cell r="E10" t="str">
            <v>УФО</v>
          </cell>
          <cell r="F10" t="str">
            <v>Свердловская, В-Пышма, КС"УГМК"</v>
          </cell>
          <cell r="G10">
            <v>0</v>
          </cell>
          <cell r="H10" t="str">
            <v>Стенников В.Г. Мельников  А.Н.</v>
          </cell>
        </row>
        <row r="11">
          <cell r="C11" t="str">
            <v>УТЮМОВ Иван Дмитриевич</v>
          </cell>
          <cell r="D11" t="str">
            <v>23.12.96, МС</v>
          </cell>
          <cell r="E11" t="str">
            <v xml:space="preserve">УФО </v>
          </cell>
          <cell r="F11" t="str">
            <v>Свердловская, Екатеринбург, ПР</v>
          </cell>
          <cell r="G11">
            <v>0</v>
          </cell>
          <cell r="H11" t="str">
            <v>Старков М.А. Козлов А.А.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19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ПОНОМАРЕНКО Данил Юрьевич</v>
          </cell>
          <cell r="D6" t="str">
            <v>07.09.91, МСМК</v>
          </cell>
          <cell r="E6" t="str">
            <v>УФО</v>
          </cell>
          <cell r="F6" t="str">
            <v>Свердловская, В-Пышма, КС"УГМК"</v>
          </cell>
          <cell r="G6">
            <v>0</v>
          </cell>
          <cell r="H6" t="str">
            <v>Хлыбов И.Е. Мельников А.Н.</v>
          </cell>
        </row>
        <row r="7">
          <cell r="C7" t="str">
            <v>МИНАТУЛЛАЕВ Магомедзапир Багаутдинович</v>
          </cell>
          <cell r="D7" t="str">
            <v>27.06.98, КМС</v>
          </cell>
          <cell r="E7" t="str">
            <v>УФО</v>
          </cell>
          <cell r="F7" t="str">
            <v xml:space="preserve">Хмао-Югра, Радужный, </v>
          </cell>
          <cell r="G7">
            <v>0</v>
          </cell>
          <cell r="H7" t="str">
            <v>Сонгуров Б.А. Дыбенко К.В</v>
          </cell>
        </row>
        <row r="8">
          <cell r="C8" t="str">
            <v>СМЕРТИН Егор Евгеньевич</v>
          </cell>
          <cell r="D8" t="str">
            <v>26.02.95, МС</v>
          </cell>
          <cell r="E8" t="str">
            <v xml:space="preserve">УФО </v>
          </cell>
          <cell r="F8" t="str">
            <v>Свердловская, В-Пышма, КС "УГМК"</v>
          </cell>
          <cell r="G8">
            <v>0</v>
          </cell>
          <cell r="H8" t="str">
            <v>Стенников В.Г. Мельников А.Н.</v>
          </cell>
        </row>
        <row r="9">
          <cell r="C9" t="str">
            <v>КУКУШКИН Олег Игоревич</v>
          </cell>
          <cell r="D9" t="str">
            <v>17.02.98, КМС</v>
          </cell>
          <cell r="E9" t="str">
            <v>УФО</v>
          </cell>
          <cell r="F9" t="str">
            <v>Свердловская, Н-Тагил, ДЮСШ</v>
          </cell>
          <cell r="G9">
            <v>0</v>
          </cell>
          <cell r="H9" t="str">
            <v>Мещерский В.В. Пляшкун Н.В.</v>
          </cell>
        </row>
        <row r="10">
          <cell r="C10" t="str">
            <v>АПРУНЦ Арутюн Меликович</v>
          </cell>
          <cell r="D10" t="str">
            <v>04.01.97, МС</v>
          </cell>
          <cell r="E10" t="str">
            <v>УФО</v>
          </cell>
          <cell r="F10" t="str">
            <v>Курганская, Курган, УОР</v>
          </cell>
          <cell r="G10">
            <v>0</v>
          </cell>
          <cell r="H10" t="str">
            <v>Астапов Л.Н.</v>
          </cell>
        </row>
        <row r="11">
          <cell r="C11" t="str">
            <v>АБДУЛГАЛИМОВ Имирали Рамазанович</v>
          </cell>
          <cell r="D11" t="str">
            <v>01.01.98, КМС</v>
          </cell>
          <cell r="E11" t="str">
            <v>УФО</v>
          </cell>
          <cell r="F11" t="str">
            <v xml:space="preserve">Хмао-Югра, Радужный, </v>
          </cell>
          <cell r="G11">
            <v>0</v>
          </cell>
          <cell r="H11" t="str">
            <v>Закарьяев А.Ф. Саркисян А.А.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21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АБДУЛАЕВ Магомед Ахмедович</v>
          </cell>
          <cell r="D6" t="str">
            <v>18.03.94, МС</v>
          </cell>
          <cell r="E6" t="str">
            <v>УФО</v>
          </cell>
          <cell r="F6" t="str">
            <v>Свердловская, Екатеринбург, ПР</v>
          </cell>
          <cell r="G6">
            <v>0</v>
          </cell>
          <cell r="H6" t="str">
            <v>Старков М.А.</v>
          </cell>
        </row>
        <row r="7">
          <cell r="C7" t="str">
            <v>АДУКОВ Абдулкадыр Муртузалиевич</v>
          </cell>
          <cell r="D7" t="str">
            <v>17.09.94, МС</v>
          </cell>
          <cell r="E7" t="str">
            <v>УФО</v>
          </cell>
          <cell r="F7" t="str">
            <v>Свердловская, В-Пышма, КС"УГМК"</v>
          </cell>
          <cell r="G7">
            <v>0</v>
          </cell>
          <cell r="H7" t="str">
            <v>Стенников В.Г. Мельников  А.Н.</v>
          </cell>
        </row>
        <row r="8">
          <cell r="C8" t="str">
            <v>ВАСИЛЬЕВ Сергей Геннадьевич</v>
          </cell>
          <cell r="D8" t="str">
            <v>31.05.93, МС</v>
          </cell>
          <cell r="E8" t="str">
            <v xml:space="preserve">УФО </v>
          </cell>
          <cell r="F8" t="str">
            <v xml:space="preserve">Челябинская, Увельский, </v>
          </cell>
          <cell r="G8">
            <v>0</v>
          </cell>
          <cell r="H8" t="str">
            <v>Абдурахманов С.А. Симанов В.</v>
          </cell>
        </row>
        <row r="9">
          <cell r="C9" t="str">
            <v>БУТЕНКО Максим Игоревич</v>
          </cell>
          <cell r="D9" t="str">
            <v>15.03.97, КМС</v>
          </cell>
          <cell r="E9" t="str">
            <v xml:space="preserve">УФО </v>
          </cell>
          <cell r="F9" t="str">
            <v>Курганская, Курган, СШОР№1</v>
          </cell>
          <cell r="G9">
            <v>0</v>
          </cell>
          <cell r="H9" t="str">
            <v>Кудрявцев С.Ю.</v>
          </cell>
        </row>
        <row r="10">
          <cell r="C10" t="str">
            <v>МАРТЫНЕНКО Ян Игоревич</v>
          </cell>
          <cell r="D10" t="str">
            <v>10.04.95, 1р</v>
          </cell>
          <cell r="E10" t="str">
            <v xml:space="preserve">УФО </v>
          </cell>
          <cell r="F10" t="str">
            <v>Свердловская, Екатеринбург, ПР</v>
          </cell>
          <cell r="G10">
            <v>0</v>
          </cell>
          <cell r="H10" t="str">
            <v>Козлов А.А.</v>
          </cell>
        </row>
        <row r="11">
          <cell r="C11" t="str">
            <v>ГАДЖИЕВ Сабухи Икрам Оглы</v>
          </cell>
          <cell r="D11" t="str">
            <v>20.04.96, КМС</v>
          </cell>
          <cell r="E11" t="str">
            <v xml:space="preserve">УФО </v>
          </cell>
          <cell r="F11" t="str">
            <v>Свердловская, Екатеринбург, ПР</v>
          </cell>
          <cell r="G11">
            <v>0</v>
          </cell>
          <cell r="H11" t="str">
            <v>Федосеев М.Е.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24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НИКОЛАЕВ Владимир Владимирович</v>
          </cell>
          <cell r="D6" t="str">
            <v>27.03.91, МС</v>
          </cell>
          <cell r="E6" t="str">
            <v>УФО</v>
          </cell>
          <cell r="F6" t="str">
            <v>Свердловская, В-Пышма, КС"УГМК"</v>
          </cell>
          <cell r="G6">
            <v>0</v>
          </cell>
          <cell r="H6" t="str">
            <v>Стенников В.Г. Мельников  А.Н.</v>
          </cell>
        </row>
        <row r="7">
          <cell r="C7" t="str">
            <v>ГАДЖИЕВ Расул Магомедшапиевич</v>
          </cell>
          <cell r="D7" t="str">
            <v>09.07.95, МС</v>
          </cell>
          <cell r="E7" t="str">
            <v>УФО</v>
          </cell>
          <cell r="F7" t="str">
            <v>Свердловская, В-Пышма, КС"УГМК"</v>
          </cell>
          <cell r="G7">
            <v>0</v>
          </cell>
          <cell r="H7" t="str">
            <v>Стенников В.Г. Мельников  А.Н.</v>
          </cell>
        </row>
        <row r="8">
          <cell r="C8" t="str">
            <v>СУХОМЛИНОВ Евгений Игоревич</v>
          </cell>
          <cell r="D8" t="str">
            <v>17.07.91, МСМК</v>
          </cell>
          <cell r="E8" t="str">
            <v>УФО</v>
          </cell>
          <cell r="F8" t="str">
            <v>Свердловская, В-Пышма, КС"УГМК"</v>
          </cell>
          <cell r="G8">
            <v>0</v>
          </cell>
          <cell r="H8" t="str">
            <v>Стенников В.Г. Мельников  А.Н.</v>
          </cell>
        </row>
        <row r="9">
          <cell r="C9" t="str">
            <v>ВОЗОВ Александр Иванович</v>
          </cell>
          <cell r="D9" t="str">
            <v>24.10.95, МС</v>
          </cell>
          <cell r="E9" t="str">
            <v xml:space="preserve">УФО </v>
          </cell>
          <cell r="F9" t="str">
            <v>Курганская, Шадринск, ШГПУ</v>
          </cell>
          <cell r="G9">
            <v>0</v>
          </cell>
          <cell r="H9" t="str">
            <v>Старцев А.А.</v>
          </cell>
        </row>
        <row r="10">
          <cell r="C10" t="str">
            <v>САРУГЛАНОВ Нияз Алискерович</v>
          </cell>
          <cell r="D10" t="str">
            <v>05.05.92, МС</v>
          </cell>
          <cell r="E10" t="str">
            <v xml:space="preserve">УФО </v>
          </cell>
          <cell r="F10" t="str">
            <v xml:space="preserve">Хмао-Югра, Нижневартовск, </v>
          </cell>
          <cell r="G10">
            <v>0</v>
          </cell>
          <cell r="H10" t="str">
            <v>Горшков И.В. Соколов Т.В.</v>
          </cell>
        </row>
        <row r="11">
          <cell r="C11" t="str">
            <v>МАГЕРРАМОВ Рахман Рамиз Оглы</v>
          </cell>
          <cell r="D11" t="str">
            <v>08.07.97, КМС</v>
          </cell>
          <cell r="E11" t="str">
            <v xml:space="preserve">УФО </v>
          </cell>
          <cell r="F11" t="str">
            <v xml:space="preserve">Хмао-Югра, Нижневартовск, </v>
          </cell>
          <cell r="G11">
            <v>0</v>
          </cell>
          <cell r="H11" t="str">
            <v>Горшков И.В. Соколов Т.В.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16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СУХАНОВ Денис Николаевич</v>
          </cell>
          <cell r="D6" t="str">
            <v>22.03.91, МСМК</v>
          </cell>
          <cell r="E6" t="str">
            <v xml:space="preserve">УФО </v>
          </cell>
          <cell r="F6" t="str">
            <v>Курганская, Курган, СШОР№1</v>
          </cell>
          <cell r="G6">
            <v>0</v>
          </cell>
          <cell r="H6" t="str">
            <v>Стенников М.Г.</v>
          </cell>
        </row>
        <row r="7">
          <cell r="C7" t="str">
            <v>ВОРОНИН Дмитрий Олегович</v>
          </cell>
          <cell r="D7" t="str">
            <v>01.11.97, КМС</v>
          </cell>
          <cell r="E7" t="str">
            <v xml:space="preserve">УФО </v>
          </cell>
          <cell r="F7" t="str">
            <v>Курганская, Курган, СШОР№1</v>
          </cell>
          <cell r="G7">
            <v>0</v>
          </cell>
          <cell r="H7" t="str">
            <v>Осипов В.Ю.</v>
          </cell>
        </row>
        <row r="8">
          <cell r="C8" t="str">
            <v>ЗИМИН Максим Андреевич</v>
          </cell>
          <cell r="D8" t="str">
            <v>31.01.95, КМС</v>
          </cell>
          <cell r="E8" t="str">
            <v xml:space="preserve">УФО </v>
          </cell>
          <cell r="F8" t="str">
            <v xml:space="preserve">Челябинская, Челябинск, </v>
          </cell>
          <cell r="G8">
            <v>0</v>
          </cell>
          <cell r="H8" t="str">
            <v>Педько М.А.</v>
          </cell>
        </row>
        <row r="9">
          <cell r="C9" t="str">
            <v>ПОЗДЕЕВ Дмитрий Андреевич</v>
          </cell>
          <cell r="D9" t="str">
            <v>06.05.95, МС</v>
          </cell>
          <cell r="E9" t="str">
            <v>УФО</v>
          </cell>
          <cell r="F9" t="str">
            <v>Свердловская, В-Пышма, КС"УГМК"</v>
          </cell>
          <cell r="G9">
            <v>0</v>
          </cell>
          <cell r="H9" t="str">
            <v>Стенников В.Г. Мельников  А.Н.</v>
          </cell>
        </row>
        <row r="10">
          <cell r="C10" t="str">
            <v>АКОПЯН Артур Эдвардович</v>
          </cell>
          <cell r="D10" t="str">
            <v>04.08.93, МСМК</v>
          </cell>
          <cell r="E10" t="str">
            <v>УФО</v>
          </cell>
          <cell r="F10" t="str">
            <v>Свердловская, В-Пышма, КС"УГМК"</v>
          </cell>
          <cell r="G10">
            <v>0</v>
          </cell>
          <cell r="H10" t="str">
            <v>Стенников В.Г. Мельников  А.Н.</v>
          </cell>
        </row>
        <row r="11">
          <cell r="C11" t="str">
            <v>ДОЛГИХ Антон Олегович</v>
          </cell>
          <cell r="D11" t="str">
            <v>08.01.89, МС</v>
          </cell>
          <cell r="E11" t="str">
            <v xml:space="preserve">УФО </v>
          </cell>
          <cell r="F11" t="str">
            <v>Свердловская, Н-Тагил, ДЮСШ</v>
          </cell>
          <cell r="G11">
            <v>0</v>
          </cell>
          <cell r="H11" t="str">
            <v>Матвеев С.В. Гориславский И.А.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Свердловская</v>
          </cell>
          <cell r="AH7">
            <v>11</v>
          </cell>
        </row>
        <row r="8">
          <cell r="Y8" t="str">
            <v>Хмао-Югра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ХВОРОВ Владимир Андреевич</v>
          </cell>
          <cell r="D6" t="str">
            <v>10.11.94, МС</v>
          </cell>
          <cell r="E6" t="str">
            <v>УФО</v>
          </cell>
          <cell r="F6" t="str">
            <v>Свердловская, В-Пышма, КС"УГМК"</v>
          </cell>
          <cell r="G6">
            <v>0</v>
          </cell>
          <cell r="H6" t="str">
            <v>Стенников В.Г. Мельников  А.Н.</v>
          </cell>
        </row>
        <row r="7">
          <cell r="C7" t="str">
            <v>КАРПОВ Дмитрий Геннадьевич</v>
          </cell>
          <cell r="D7" t="str">
            <v>27.08.89, МСМК</v>
          </cell>
          <cell r="E7" t="str">
            <v>УФО</v>
          </cell>
          <cell r="F7" t="str">
            <v>Свердловская, В-Пышма, КС"УГМК"</v>
          </cell>
          <cell r="G7">
            <v>0</v>
          </cell>
          <cell r="H7" t="str">
            <v>Стенников В.Г. Мельников  А.Н.</v>
          </cell>
        </row>
        <row r="8">
          <cell r="C8" t="str">
            <v>АДАЕВ Исмаил Залимханович</v>
          </cell>
          <cell r="D8" t="str">
            <v>09.04.94, МС</v>
          </cell>
          <cell r="E8" t="str">
            <v xml:space="preserve">УФО </v>
          </cell>
          <cell r="F8" t="str">
            <v xml:space="preserve">Хмао-Югра, Радужный, </v>
          </cell>
          <cell r="G8">
            <v>0</v>
          </cell>
          <cell r="H8" t="str">
            <v>Саркисян А.А.</v>
          </cell>
        </row>
        <row r="9">
          <cell r="C9" t="str">
            <v>БАЛАКИРЕВ Сергей Александрович</v>
          </cell>
          <cell r="D9" t="str">
            <v>10.05.97, МС</v>
          </cell>
          <cell r="E9" t="str">
            <v>УФО</v>
          </cell>
          <cell r="F9" t="str">
            <v>Свердловская, В-Пышма, КС"УГМК"</v>
          </cell>
          <cell r="G9">
            <v>0</v>
          </cell>
          <cell r="H9" t="str">
            <v>Суханов М.И. Мельников А.Н.</v>
          </cell>
        </row>
        <row r="10">
          <cell r="C10" t="str">
            <v>НИКУЛИН Иван Дмитриевич</v>
          </cell>
          <cell r="D10" t="str">
            <v>20.03.93, МСМК</v>
          </cell>
          <cell r="E10" t="str">
            <v>УФО</v>
          </cell>
          <cell r="F10" t="str">
            <v>Свердловская, В-Пышма, КС"УГМК"</v>
          </cell>
          <cell r="G10">
            <v>0</v>
          </cell>
          <cell r="H10" t="str">
            <v>Стенников В.Г. Мельников  А.Н.</v>
          </cell>
        </row>
        <row r="11">
          <cell r="C11" t="str">
            <v>ШУВАЕВ Дмитрий Сергеевич</v>
          </cell>
          <cell r="D11" t="str">
            <v>31.10.98, МС</v>
          </cell>
          <cell r="E11" t="str">
            <v>УФО</v>
          </cell>
          <cell r="F11" t="str">
            <v>Свердловская, В-Пышма, КС"УГМК"</v>
          </cell>
          <cell r="G11">
            <v>0</v>
          </cell>
          <cell r="H11" t="str">
            <v>Суханов М.И. Мельников А.Н.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70" zoomScaleNormal="100" workbookViewId="0">
      <selection activeCell="A49" sqref="A49:H84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23" t="s">
        <v>7</v>
      </c>
      <c r="B1" s="123"/>
      <c r="C1" s="123"/>
      <c r="D1" s="123"/>
      <c r="E1" s="123"/>
      <c r="F1" s="123"/>
      <c r="G1" s="123"/>
      <c r="H1" s="123"/>
      <c r="I1" s="123"/>
    </row>
    <row r="2" spans="1:10" ht="17.25" customHeight="1">
      <c r="A2" s="109" t="s">
        <v>8</v>
      </c>
      <c r="B2" s="109"/>
      <c r="C2" s="109"/>
      <c r="D2" s="109"/>
      <c r="E2" s="109"/>
      <c r="F2" s="109"/>
      <c r="G2" s="109"/>
      <c r="H2" s="109"/>
      <c r="I2" s="109"/>
    </row>
    <row r="3" spans="1:10" ht="40.5" customHeight="1">
      <c r="A3" s="124" t="str">
        <f>[1]реквизиты!$A$2</f>
        <v xml:space="preserve">Чемпионат Уральского федерального округа по самбо среди мужчин </v>
      </c>
      <c r="B3" s="124"/>
      <c r="C3" s="124"/>
      <c r="D3" s="124"/>
      <c r="E3" s="124"/>
      <c r="F3" s="124"/>
      <c r="G3" s="124"/>
      <c r="H3" s="124"/>
      <c r="I3" s="124"/>
    </row>
    <row r="4" spans="1:10" ht="16.5" customHeight="1" thickBot="1">
      <c r="A4" s="109" t="str">
        <f>[1]реквизиты!$A$3</f>
        <v>15-16 декабря 2017г.                                              г.Верхняя Пышма</v>
      </c>
      <c r="B4" s="109"/>
      <c r="C4" s="109"/>
      <c r="D4" s="109"/>
      <c r="E4" s="109"/>
      <c r="F4" s="109"/>
      <c r="G4" s="109"/>
      <c r="H4" s="109"/>
      <c r="I4" s="109"/>
    </row>
    <row r="5" spans="1:10" ht="3.75" hidden="1" customHeight="1" thickBot="1">
      <c r="A5" s="109"/>
      <c r="B5" s="109"/>
      <c r="C5" s="109"/>
      <c r="D5" s="109"/>
      <c r="E5" s="109"/>
      <c r="F5" s="109"/>
      <c r="G5" s="109"/>
      <c r="H5" s="109"/>
      <c r="I5" s="109"/>
    </row>
    <row r="6" spans="1:10" ht="11.1" customHeight="1">
      <c r="B6" s="120" t="s">
        <v>0</v>
      </c>
      <c r="C6" s="112" t="s">
        <v>1</v>
      </c>
      <c r="D6" s="112" t="s">
        <v>2</v>
      </c>
      <c r="E6" s="112" t="s">
        <v>16</v>
      </c>
      <c r="F6" s="112" t="s">
        <v>17</v>
      </c>
      <c r="G6" s="110"/>
      <c r="H6" s="125" t="s">
        <v>3</v>
      </c>
      <c r="I6" s="127"/>
    </row>
    <row r="7" spans="1:10" ht="13.5" customHeight="1" thickBot="1">
      <c r="B7" s="121"/>
      <c r="C7" s="113"/>
      <c r="D7" s="113"/>
      <c r="E7" s="113"/>
      <c r="F7" s="113"/>
      <c r="G7" s="111"/>
      <c r="H7" s="126"/>
      <c r="I7" s="127"/>
    </row>
    <row r="8" spans="1:10" ht="23.1" hidden="1" customHeight="1">
      <c r="A8" s="114" t="s">
        <v>9</v>
      </c>
      <c r="B8" s="73" t="s">
        <v>4</v>
      </c>
      <c r="C8" s="45" t="str">
        <f>[2]ит.пр!C6</f>
        <v>САДУАКАСОВ Нурсултан Алексеевич</v>
      </c>
      <c r="D8" s="45" t="str">
        <f>[2]ит.пр!D6</f>
        <v>05.09.00, КМС</v>
      </c>
      <c r="E8" s="45" t="str">
        <f>[2]ит.пр!E6</f>
        <v>СФО</v>
      </c>
      <c r="F8" s="45" t="str">
        <f>[2]ит.пр!F6</f>
        <v>Р.Алтай, Г-Алтайск, Сдюшор</v>
      </c>
      <c r="G8" s="78">
        <f>[2]ит.пр!G6</f>
        <v>0</v>
      </c>
      <c r="H8" s="46" t="str">
        <f>[2]ит.пр!H6</f>
        <v>Аткунов С.Ю. Межеткенов Р.А.</v>
      </c>
      <c r="I8" s="128"/>
      <c r="J8" s="108"/>
    </row>
    <row r="9" spans="1:10" ht="23.1" hidden="1" customHeight="1">
      <c r="A9" s="115"/>
      <c r="B9" s="74" t="s">
        <v>5</v>
      </c>
      <c r="C9" s="44" t="str">
        <f>[2]ит.пр!C7</f>
        <v>ЯГУНОВ Максим Дмитриевич</v>
      </c>
      <c r="D9" s="44" t="str">
        <f>[2]ит.пр!D7</f>
        <v>17.12.00, КМС</v>
      </c>
      <c r="E9" s="44" t="str">
        <f>[2]ит.пр!E7</f>
        <v>СФО</v>
      </c>
      <c r="F9" s="44" t="str">
        <f>[2]ит.пр!F7</f>
        <v>Кемеровская, Кемерово, МО</v>
      </c>
      <c r="G9" s="79">
        <f>[2]ит.пр!G7</f>
        <v>0</v>
      </c>
      <c r="H9" s="47" t="str">
        <f>[2]ит.пр!H7</f>
        <v>Шиянов С.А.</v>
      </c>
      <c r="I9" s="128"/>
      <c r="J9" s="108"/>
    </row>
    <row r="10" spans="1:10" ht="23.1" hidden="1" customHeight="1">
      <c r="A10" s="115"/>
      <c r="B10" s="75" t="s">
        <v>6</v>
      </c>
      <c r="C10" s="44" t="str">
        <f>[2]ит.пр!C8</f>
        <v>ВЕРЕТНОВ Владимир Евгеньевич</v>
      </c>
      <c r="D10" s="44" t="str">
        <f>[2]ит.пр!D8</f>
        <v>01.11.01, 1р</v>
      </c>
      <c r="E10" s="44" t="str">
        <f>[2]ит.пр!E8</f>
        <v>СФО</v>
      </c>
      <c r="F10" s="44" t="str">
        <f>[2]ит.пр!F8</f>
        <v>Иркутская, Усть-Кут</v>
      </c>
      <c r="G10" s="79">
        <f>[2]ит.пр!G8</f>
        <v>0</v>
      </c>
      <c r="H10" s="47" t="str">
        <f>[2]ит.пр!H8</f>
        <v>Омолоев Э.И., Кашин И.Л.</v>
      </c>
      <c r="I10" s="128"/>
      <c r="J10" s="108"/>
    </row>
    <row r="11" spans="1:10" ht="23.1" hidden="1" customHeight="1">
      <c r="A11" s="115"/>
      <c r="B11" s="76" t="s">
        <v>6</v>
      </c>
      <c r="C11" s="44" t="str">
        <f>[2]ит.пр!C9</f>
        <v>ЦЫДЕМПИЛОВ Владимир Валерьевич</v>
      </c>
      <c r="D11" s="44" t="str">
        <f>[2]ит.пр!D9</f>
        <v>27.09.01, 1р</v>
      </c>
      <c r="E11" s="44" t="str">
        <f>[2]ит.пр!E9</f>
        <v>СФО</v>
      </c>
      <c r="F11" s="44" t="str">
        <f>[2]ит.пр!F9</f>
        <v>Р.Бурятия, Улан-Удэ</v>
      </c>
      <c r="G11" s="79">
        <f>[2]ит.пр!G9</f>
        <v>0</v>
      </c>
      <c r="H11" s="47" t="str">
        <f>[2]ит.пр!H9</f>
        <v>Доржидеров Ю.А.</v>
      </c>
      <c r="I11" s="128"/>
      <c r="J11" s="108"/>
    </row>
    <row r="12" spans="1:10" ht="23.1" hidden="1" customHeight="1">
      <c r="A12" s="115"/>
      <c r="B12" s="76" t="s">
        <v>12</v>
      </c>
      <c r="C12" s="44" t="str">
        <f>[2]ит.пр!C10</f>
        <v>АЙМАНОВ Александр Эдуардович</v>
      </c>
      <c r="D12" s="44" t="str">
        <f>[2]ит.пр!D10</f>
        <v>24.08.00, КМС</v>
      </c>
      <c r="E12" s="44" t="str">
        <f>[2]ит.пр!E10</f>
        <v>СФО</v>
      </c>
      <c r="F12" s="44" t="str">
        <f>[2]ит.пр!F10</f>
        <v>Р.Алтай, Г-Алтайск, Сдюшор</v>
      </c>
      <c r="G12" s="79">
        <f>[2]ит.пр!G10</f>
        <v>0</v>
      </c>
      <c r="H12" s="47" t="str">
        <f>[2]ит.пр!H10</f>
        <v>Аткунов Р.Р. Чичинов Р.Р.</v>
      </c>
      <c r="I12" s="122"/>
      <c r="J12" s="108"/>
    </row>
    <row r="13" spans="1:10" ht="23.1" hidden="1" customHeight="1" thickBot="1">
      <c r="A13" s="116"/>
      <c r="B13" s="77" t="s">
        <v>12</v>
      </c>
      <c r="C13" s="48" t="str">
        <f>[2]ит.пр!C11</f>
        <v>ГОМБОЖАПОВ Эрдэм  Туммурович</v>
      </c>
      <c r="D13" s="48" t="str">
        <f>[2]ит.пр!D11</f>
        <v>07.12.01, 1р</v>
      </c>
      <c r="E13" s="48" t="str">
        <f>[2]ит.пр!E11</f>
        <v>СФО</v>
      </c>
      <c r="F13" s="48" t="str">
        <f>[2]ит.пр!F11</f>
        <v>Р.Бурятия, Улан-Удэ, МО</v>
      </c>
      <c r="G13" s="80">
        <f>[2]ит.пр!G11</f>
        <v>0</v>
      </c>
      <c r="H13" s="49" t="str">
        <f>[2]ит.пр!H11</f>
        <v>Салданов В.В.</v>
      </c>
      <c r="I13" s="122"/>
      <c r="J13" s="108"/>
    </row>
    <row r="14" spans="1:10" ht="23.1" hidden="1" customHeight="1" thickBot="1">
      <c r="B14" s="8"/>
      <c r="C14" s="9"/>
      <c r="D14" s="9"/>
      <c r="E14" s="25"/>
      <c r="F14" s="9"/>
      <c r="G14" s="81"/>
      <c r="H14" s="9"/>
      <c r="I14" s="14"/>
      <c r="J14" s="108"/>
    </row>
    <row r="15" spans="1:10" ht="23.1" customHeight="1">
      <c r="A15" s="114" t="s">
        <v>10</v>
      </c>
      <c r="B15" s="42" t="s">
        <v>4</v>
      </c>
      <c r="C15" s="45" t="str">
        <f>[3]Ит.пр!C6</f>
        <v>УДАРЦЕВ Максим Михайлович</v>
      </c>
      <c r="D15" s="45" t="str">
        <f>[3]Ит.пр!D6</f>
        <v>27.11.99, КМС</v>
      </c>
      <c r="E15" s="45" t="str">
        <f>[3]Ит.пр!E6</f>
        <v>УФО</v>
      </c>
      <c r="F15" s="45" t="str">
        <f>[3]Ит.пр!F6</f>
        <v>Курганская, Курган, СШОР№1</v>
      </c>
      <c r="G15" s="78">
        <f>[3]Ит.пр!G6</f>
        <v>0</v>
      </c>
      <c r="H15" s="46" t="str">
        <f>[3]Ит.пр!H6</f>
        <v>Кинель С.В.</v>
      </c>
      <c r="I15" s="14"/>
      <c r="J15" s="108"/>
    </row>
    <row r="16" spans="1:10" ht="23.1" customHeight="1">
      <c r="A16" s="115"/>
      <c r="B16" s="71" t="s">
        <v>5</v>
      </c>
      <c r="C16" s="44" t="str">
        <f>[3]Ит.пр!C7</f>
        <v>СЫРОПЯТОВ Алексей Игоревич</v>
      </c>
      <c r="D16" s="44" t="str">
        <f>[3]Ит.пр!D7</f>
        <v>04.06.97, КМС</v>
      </c>
      <c r="E16" s="44" t="str">
        <f>[3]Ит.пр!E7</f>
        <v>УФО</v>
      </c>
      <c r="F16" s="44" t="str">
        <f>[3]Ит.пр!F7</f>
        <v>Свердловская, Екатеринбург, ПР</v>
      </c>
      <c r="G16" s="79">
        <f>[3]Ит.пр!G7</f>
        <v>0</v>
      </c>
      <c r="H16" s="47" t="str">
        <f>[3]Ит.пр!H7</f>
        <v>Старков М.А. Савинский В.С.</v>
      </c>
      <c r="I16" s="14"/>
    </row>
    <row r="17" spans="1:16" ht="23.1" customHeight="1">
      <c r="A17" s="115"/>
      <c r="B17" s="71" t="s">
        <v>6</v>
      </c>
      <c r="C17" s="44" t="str">
        <f>[3]Ит.пр!C8</f>
        <v>СИРАЖЕТДИНОВ Денис Хамматович</v>
      </c>
      <c r="D17" s="44" t="str">
        <f>[3]Ит.пр!D8</f>
        <v>25.07.91, КМС</v>
      </c>
      <c r="E17" s="44" t="str">
        <f>[3]Ит.пр!E8</f>
        <v xml:space="preserve">УФО </v>
      </c>
      <c r="F17" s="44" t="str">
        <f>[3]Ит.пр!F8</f>
        <v xml:space="preserve">Челябинская, Аргаяш, </v>
      </c>
      <c r="G17" s="79">
        <f>[3]Ит.пр!G8</f>
        <v>0</v>
      </c>
      <c r="H17" s="47" t="str">
        <f>[3]Ит.пр!H8</f>
        <v>Хафизов Р.А.</v>
      </c>
      <c r="I17" s="14"/>
    </row>
    <row r="18" spans="1:16" ht="23.1" customHeight="1">
      <c r="A18" s="115"/>
      <c r="B18" s="71" t="s">
        <v>6</v>
      </c>
      <c r="C18" s="44" t="str">
        <f>[3]Ит.пр!C9</f>
        <v>АБДУЛЛАЕВ Хаял Юсифович</v>
      </c>
      <c r="D18" s="44" t="str">
        <f>[3]Ит.пр!D9</f>
        <v>01.01.98, МС</v>
      </c>
      <c r="E18" s="44" t="str">
        <f>[3]Ит.пр!E9</f>
        <v>УФО</v>
      </c>
      <c r="F18" s="44" t="str">
        <f>[3]Ит.пр!F9</f>
        <v>Свердловская, В-Пышма, КС"УГМК"</v>
      </c>
      <c r="G18" s="79">
        <f>[3]Ит.пр!G9</f>
        <v>0</v>
      </c>
      <c r="H18" s="47" t="str">
        <f>[3]Ит.пр!H9</f>
        <v>Суханов М.И. Мельников А.Н.</v>
      </c>
      <c r="I18" s="122"/>
    </row>
    <row r="19" spans="1:16" ht="23.1" customHeight="1">
      <c r="A19" s="115"/>
      <c r="B19" s="71" t="s">
        <v>12</v>
      </c>
      <c r="C19" s="44" t="str">
        <f>[3]Ит.пр!C10</f>
        <v>СИТДИКОВ Олег Ринатович</v>
      </c>
      <c r="D19" s="44" t="str">
        <f>[3]Ит.пр!D10</f>
        <v>28.06.99, КМС</v>
      </c>
      <c r="E19" s="44" t="str">
        <f>[3]Ит.пр!E10</f>
        <v>УФО</v>
      </c>
      <c r="F19" s="44" t="str">
        <f>[3]Ит.пр!F10</f>
        <v xml:space="preserve">Хмао-Югра, Нижневартовск, </v>
      </c>
      <c r="G19" s="79">
        <f>[3]Ит.пр!G10</f>
        <v>0</v>
      </c>
      <c r="H19" s="47" t="str">
        <f>[3]Ит.пр!H10</f>
        <v>Воробьев В.В.</v>
      </c>
      <c r="I19" s="122"/>
    </row>
    <row r="20" spans="1:16" ht="23.1" customHeight="1" thickBot="1">
      <c r="A20" s="116"/>
      <c r="B20" s="72" t="s">
        <v>12</v>
      </c>
      <c r="C20" s="48" t="str">
        <f>[3]Ит.пр!C11</f>
        <v>ФЕДОРОВ Юрий Евгеньевич</v>
      </c>
      <c r="D20" s="48" t="str">
        <f>[3]Ит.пр!D11</f>
        <v>21.01.98, КМС</v>
      </c>
      <c r="E20" s="48" t="str">
        <f>[3]Ит.пр!E11</f>
        <v>УФО</v>
      </c>
      <c r="F20" s="48" t="str">
        <f>[3]Ит.пр!F11</f>
        <v>Свердловская, Екатеринбург, ПР</v>
      </c>
      <c r="G20" s="80">
        <f>[3]Ит.пр!G11</f>
        <v>0</v>
      </c>
      <c r="H20" s="49" t="str">
        <f>[3]Ит.пр!H11</f>
        <v>Макуха А.Н.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40"/>
      <c r="J21" s="41"/>
    </row>
    <row r="22" spans="1:16" ht="23.1" customHeight="1">
      <c r="A22" s="114" t="s">
        <v>18</v>
      </c>
      <c r="B22" s="42" t="s">
        <v>4</v>
      </c>
      <c r="C22" s="45" t="str">
        <f>[4]Ит.пр!C6</f>
        <v>СЫРЫХ Алексей Дмитриевич</v>
      </c>
      <c r="D22" s="45" t="str">
        <f>[4]Ит.пр!D6</f>
        <v>18.07.99, КМС</v>
      </c>
      <c r="E22" s="45" t="str">
        <f>[4]Ит.пр!E6</f>
        <v>УФО</v>
      </c>
      <c r="F22" s="45" t="str">
        <f>[4]Ит.пр!F6</f>
        <v>Свердловская, Н-Тагил, ДЮСШ</v>
      </c>
      <c r="G22" s="78">
        <f>[4]Ит.пр!G6</f>
        <v>0</v>
      </c>
      <c r="H22" s="46" t="str">
        <f>[4]Ит.пр!H6</f>
        <v>Пляшкун Н.В.</v>
      </c>
      <c r="I22" s="40"/>
      <c r="J22" s="41"/>
    </row>
    <row r="23" spans="1:16" ht="23.1" customHeight="1">
      <c r="A23" s="115"/>
      <c r="B23" s="83" t="s">
        <v>5</v>
      </c>
      <c r="C23" s="44" t="str">
        <f>[4]Ит.пр!C7</f>
        <v>ПАХОМОВ Алексей Дмитриевич</v>
      </c>
      <c r="D23" s="44" t="str">
        <f>[4]Ит.пр!D7</f>
        <v>31.07.98, КМС</v>
      </c>
      <c r="E23" s="44" t="str">
        <f>[4]Ит.пр!E7</f>
        <v>УФО</v>
      </c>
      <c r="F23" s="44" t="str">
        <f>[4]Ит.пр!F7</f>
        <v>Курганская, Шадринск, ШГПУ</v>
      </c>
      <c r="G23" s="79">
        <f>[4]Ит.пр!G7</f>
        <v>0</v>
      </c>
      <c r="H23" s="47" t="str">
        <f>[4]Ит.пр!H7</f>
        <v>Старцев А.А. Жавкин Э.Б.</v>
      </c>
      <c r="I23" s="14"/>
      <c r="J23" s="41"/>
    </row>
    <row r="24" spans="1:16" ht="23.1" customHeight="1">
      <c r="A24" s="115"/>
      <c r="B24" s="83" t="s">
        <v>6</v>
      </c>
      <c r="C24" s="44" t="str">
        <f>[4]Ит.пр!C8</f>
        <v>ЛЕЛЕКОВ Александр Витальевич</v>
      </c>
      <c r="D24" s="44" t="str">
        <f>[4]Ит.пр!D8</f>
        <v>18.02.96, КМС</v>
      </c>
      <c r="E24" s="44" t="str">
        <f>[4]Ит.пр!E8</f>
        <v xml:space="preserve">УФО </v>
      </c>
      <c r="F24" s="44" t="str">
        <f>[4]Ит.пр!F8</f>
        <v>Свердловская, В-Пышма, ДЮСШ</v>
      </c>
      <c r="G24" s="79">
        <f>[4]Ит.пр!G8</f>
        <v>0</v>
      </c>
      <c r="H24" s="47" t="str">
        <f>[4]Ит.пр!H8</f>
        <v>Пивоваров А.Л.</v>
      </c>
      <c r="I24" s="14"/>
      <c r="J24" s="41"/>
    </row>
    <row r="25" spans="1:16" ht="23.1" customHeight="1">
      <c r="A25" s="115"/>
      <c r="B25" s="83" t="s">
        <v>6</v>
      </c>
      <c r="C25" s="44" t="str">
        <f>[4]Ит.пр!C9</f>
        <v>МУЛЛАГАЛИЕВ Айнур Наилевич</v>
      </c>
      <c r="D25" s="44" t="str">
        <f>[4]Ит.пр!D9</f>
        <v>19.11.92, МСМК</v>
      </c>
      <c r="E25" s="44" t="str">
        <f>[4]Ит.пр!E9</f>
        <v xml:space="preserve">УФО </v>
      </c>
      <c r="F25" s="44" t="str">
        <f>[4]Ит.пр!F9</f>
        <v>Свердловская, В-Пышма, КС "УГМК"</v>
      </c>
      <c r="G25" s="79">
        <f>[4]Ит.пр!G9</f>
        <v>0</v>
      </c>
      <c r="H25" s="47" t="str">
        <f>[4]Ит.пр!H9</f>
        <v>Стенников В.Г. Мельников А.Н.</v>
      </c>
      <c r="I25" s="40"/>
    </row>
    <row r="26" spans="1:16" ht="23.1" customHeight="1">
      <c r="A26" s="115"/>
      <c r="B26" s="83" t="s">
        <v>12</v>
      </c>
      <c r="C26" s="44" t="str">
        <f>[4]Ит.пр!C10</f>
        <v>ЧАДИН Амыр Юсифович</v>
      </c>
      <c r="D26" s="44" t="str">
        <f>[4]Ит.пр!D10</f>
        <v>17.09.96, МС</v>
      </c>
      <c r="E26" s="44" t="str">
        <f>[4]Ит.пр!E10</f>
        <v>УФО</v>
      </c>
      <c r="F26" s="44" t="str">
        <f>[4]Ит.пр!F10</f>
        <v>Свердловская, В-Пышма, КС"УГМК"</v>
      </c>
      <c r="G26" s="79">
        <f>[4]Ит.пр!G10</f>
        <v>0</v>
      </c>
      <c r="H26" s="47" t="str">
        <f>[4]Ит.пр!H10</f>
        <v>Стенников В.Г. Мельников  А.Н.</v>
      </c>
      <c r="I26" s="40"/>
      <c r="L26" s="17"/>
      <c r="M26" s="18"/>
      <c r="N26" s="17"/>
      <c r="O26" s="19"/>
      <c r="P26" s="43"/>
    </row>
    <row r="27" spans="1:16" ht="23.1" customHeight="1" thickBot="1">
      <c r="A27" s="116"/>
      <c r="B27" s="84" t="s">
        <v>12</v>
      </c>
      <c r="C27" s="48" t="str">
        <f>[4]Ит.пр!C11</f>
        <v>УТЮМОВ Иван Дмитриевич</v>
      </c>
      <c r="D27" s="48" t="str">
        <f>[4]Ит.пр!D11</f>
        <v>23.12.96, МС</v>
      </c>
      <c r="E27" s="48" t="str">
        <f>[4]Ит.пр!E11</f>
        <v xml:space="preserve">УФО </v>
      </c>
      <c r="F27" s="48" t="str">
        <f>[4]Ит.пр!F11</f>
        <v>Свердловская, Екатеринбург, ПР</v>
      </c>
      <c r="G27" s="80">
        <f>[4]Ит.пр!G11</f>
        <v>0</v>
      </c>
      <c r="H27" s="49" t="str">
        <f>[4]Ит.пр!H11</f>
        <v>Старков М.А. Козлов А.А.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9"/>
      <c r="H28" s="20"/>
      <c r="I28" s="40"/>
      <c r="J28" s="41"/>
    </row>
    <row r="29" spans="1:16" ht="23.1" customHeight="1">
      <c r="A29" s="117" t="s">
        <v>19</v>
      </c>
      <c r="B29" s="42" t="s">
        <v>4</v>
      </c>
      <c r="C29" s="45" t="str">
        <f>[5]Ит.пр!C6</f>
        <v>ПОНОМАРЕНКО Данил Юрьевич</v>
      </c>
      <c r="D29" s="45" t="str">
        <f>[5]Ит.пр!D6</f>
        <v>07.09.91, МСМК</v>
      </c>
      <c r="E29" s="45" t="str">
        <f>[5]Ит.пр!E6</f>
        <v>УФО</v>
      </c>
      <c r="F29" s="45" t="str">
        <f>[5]Ит.пр!F6</f>
        <v>Свердловская, В-Пышма, КС"УГМК"</v>
      </c>
      <c r="G29" s="78">
        <f>[5]Ит.пр!G6</f>
        <v>0</v>
      </c>
      <c r="H29" s="46" t="str">
        <f>[5]Ит.пр!H6</f>
        <v>Хлыбов И.Е. Мельников А.Н.</v>
      </c>
      <c r="I29" s="40"/>
      <c r="J29" s="41"/>
    </row>
    <row r="30" spans="1:16" ht="23.1" customHeight="1">
      <c r="A30" s="118"/>
      <c r="B30" s="83" t="s">
        <v>5</v>
      </c>
      <c r="C30" s="44" t="str">
        <f>[5]Ит.пр!C7</f>
        <v>МИНАТУЛЛАЕВ Магомедзапир Багаутдинович</v>
      </c>
      <c r="D30" s="44" t="str">
        <f>[5]Ит.пр!D7</f>
        <v>27.06.98, КМС</v>
      </c>
      <c r="E30" s="44" t="str">
        <f>[5]Ит.пр!E7</f>
        <v>УФО</v>
      </c>
      <c r="F30" s="44" t="str">
        <f>[5]Ит.пр!F7</f>
        <v xml:space="preserve">Хмао-Югра, Радужный, </v>
      </c>
      <c r="G30" s="79">
        <f>[5]Ит.пр!G7</f>
        <v>0</v>
      </c>
      <c r="H30" s="47" t="str">
        <f>[5]Ит.пр!H7</f>
        <v>Сонгуров Б.А. Дыбенко К.В</v>
      </c>
      <c r="I30" s="14"/>
      <c r="J30" s="41"/>
    </row>
    <row r="31" spans="1:16" ht="23.1" customHeight="1">
      <c r="A31" s="118"/>
      <c r="B31" s="83" t="s">
        <v>6</v>
      </c>
      <c r="C31" s="44" t="str">
        <f>[5]Ит.пр!C8</f>
        <v>СМЕРТИН Егор Евгеньевич</v>
      </c>
      <c r="D31" s="44" t="str">
        <f>[5]Ит.пр!D8</f>
        <v>26.02.95, МС</v>
      </c>
      <c r="E31" s="44" t="str">
        <f>[5]Ит.пр!E8</f>
        <v xml:space="preserve">УФО </v>
      </c>
      <c r="F31" s="44" t="str">
        <f>[5]Ит.пр!F8</f>
        <v>Свердловская, В-Пышма, КС "УГМК"</v>
      </c>
      <c r="G31" s="79">
        <f>[5]Ит.пр!G8</f>
        <v>0</v>
      </c>
      <c r="H31" s="47" t="str">
        <f>[5]Ит.пр!H8</f>
        <v>Стенников В.Г. Мельников А.Н.</v>
      </c>
      <c r="I31" s="14"/>
      <c r="J31" s="41"/>
    </row>
    <row r="32" spans="1:16" ht="23.1" customHeight="1">
      <c r="A32" s="118"/>
      <c r="B32" s="83" t="s">
        <v>6</v>
      </c>
      <c r="C32" s="44" t="str">
        <f>[5]Ит.пр!C9</f>
        <v>КУКУШКИН Олег Игоревич</v>
      </c>
      <c r="D32" s="44" t="str">
        <f>[5]Ит.пр!D9</f>
        <v>17.02.98, КМС</v>
      </c>
      <c r="E32" s="44" t="str">
        <f>[5]Ит.пр!E9</f>
        <v>УФО</v>
      </c>
      <c r="F32" s="44" t="str">
        <f>[5]Ит.пр!F9</f>
        <v>Свердловская, Н-Тагил, ДЮСШ</v>
      </c>
      <c r="G32" s="79">
        <f>[5]Ит.пр!G9</f>
        <v>0</v>
      </c>
      <c r="H32" s="47" t="str">
        <f>[5]Ит.пр!H9</f>
        <v>Мещерский В.В. Пляшкун Н.В.</v>
      </c>
      <c r="I32" s="40"/>
    </row>
    <row r="33" spans="1:10" ht="23.1" customHeight="1">
      <c r="A33" s="118"/>
      <c r="B33" s="83" t="s">
        <v>12</v>
      </c>
      <c r="C33" s="44" t="str">
        <f>[5]Ит.пр!C10</f>
        <v>АПРУНЦ Арутюн Меликович</v>
      </c>
      <c r="D33" s="44" t="str">
        <f>[5]Ит.пр!D10</f>
        <v>04.01.97, МС</v>
      </c>
      <c r="E33" s="44" t="str">
        <f>[5]Ит.пр!E10</f>
        <v>УФО</v>
      </c>
      <c r="F33" s="44" t="str">
        <f>[5]Ит.пр!F10</f>
        <v>Курганская, Курган, УОР</v>
      </c>
      <c r="G33" s="79">
        <f>[5]Ит.пр!G10</f>
        <v>0</v>
      </c>
      <c r="H33" s="47" t="str">
        <f>[5]Ит.пр!H10</f>
        <v>Астапов Л.Н.</v>
      </c>
      <c r="I33" s="40"/>
    </row>
    <row r="34" spans="1:10" ht="23.1" customHeight="1" thickBot="1">
      <c r="A34" s="119"/>
      <c r="B34" s="84" t="s">
        <v>12</v>
      </c>
      <c r="C34" s="48" t="str">
        <f>[5]Ит.пр!C11</f>
        <v>АБДУЛГАЛИМОВ Имирали Рамазанович</v>
      </c>
      <c r="D34" s="48" t="str">
        <f>[5]Ит.пр!D11</f>
        <v>01.01.98, КМС</v>
      </c>
      <c r="E34" s="48" t="str">
        <f>[5]Ит.пр!E11</f>
        <v>УФО</v>
      </c>
      <c r="F34" s="48" t="str">
        <f>[5]Ит.пр!F11</f>
        <v xml:space="preserve">Хмао-Югра, Радужный, </v>
      </c>
      <c r="G34" s="80">
        <f>[5]Ит.пр!G11</f>
        <v>0</v>
      </c>
      <c r="H34" s="49" t="str">
        <f>[5]Ит.пр!H11</f>
        <v>Закарьяев А.Ф. Саркисян А.А.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85"/>
      <c r="H35" s="20"/>
      <c r="I35" s="40"/>
      <c r="J35" s="41"/>
    </row>
    <row r="36" spans="1:10" ht="23.1" customHeight="1">
      <c r="A36" s="114" t="s">
        <v>14</v>
      </c>
      <c r="B36" s="42" t="s">
        <v>4</v>
      </c>
      <c r="C36" s="45" t="str">
        <f>[6]Ит.пр!C6</f>
        <v>АБДУЛАЕВ Магомед Ахмедович</v>
      </c>
      <c r="D36" s="45" t="str">
        <f>[6]Ит.пр!D6</f>
        <v>18.03.94, МС</v>
      </c>
      <c r="E36" s="45" t="str">
        <f>[6]Ит.пр!E6</f>
        <v>УФО</v>
      </c>
      <c r="F36" s="45" t="str">
        <f>[6]Ит.пр!F6</f>
        <v>Свердловская, Екатеринбург, ПР</v>
      </c>
      <c r="G36" s="78">
        <f>[6]Ит.пр!G6</f>
        <v>0</v>
      </c>
      <c r="H36" s="46" t="str">
        <f>[6]Ит.пр!H6</f>
        <v>Старков М.А.</v>
      </c>
      <c r="I36" s="40"/>
      <c r="J36" s="41"/>
    </row>
    <row r="37" spans="1:10" ht="23.1" customHeight="1">
      <c r="A37" s="115"/>
      <c r="B37" s="83" t="s">
        <v>5</v>
      </c>
      <c r="C37" s="44" t="str">
        <f>[6]Ит.пр!C7</f>
        <v>АДУКОВ Абдулкадыр Муртузалиевич</v>
      </c>
      <c r="D37" s="44" t="str">
        <f>[6]Ит.пр!D7</f>
        <v>17.09.94, МС</v>
      </c>
      <c r="E37" s="44" t="str">
        <f>[6]Ит.пр!E7</f>
        <v>УФО</v>
      </c>
      <c r="F37" s="44" t="str">
        <f>[6]Ит.пр!F7</f>
        <v>Свердловская, В-Пышма, КС"УГМК"</v>
      </c>
      <c r="G37" s="79">
        <f>[6]Ит.пр!G7</f>
        <v>0</v>
      </c>
      <c r="H37" s="47" t="str">
        <f>[6]Ит.пр!H7</f>
        <v>Стенников В.Г. Мельников  А.Н.</v>
      </c>
      <c r="I37" s="14"/>
      <c r="J37" s="41"/>
    </row>
    <row r="38" spans="1:10" ht="23.1" customHeight="1">
      <c r="A38" s="115"/>
      <c r="B38" s="83" t="s">
        <v>6</v>
      </c>
      <c r="C38" s="44" t="str">
        <f>[6]Ит.пр!C8</f>
        <v>ВАСИЛЬЕВ Сергей Геннадьевич</v>
      </c>
      <c r="D38" s="44" t="str">
        <f>[6]Ит.пр!D8</f>
        <v>31.05.93, МС</v>
      </c>
      <c r="E38" s="44" t="str">
        <f>[6]Ит.пр!E8</f>
        <v xml:space="preserve">УФО </v>
      </c>
      <c r="F38" s="44" t="str">
        <f>[6]Ит.пр!F8</f>
        <v xml:space="preserve">Челябинская, Увельский, </v>
      </c>
      <c r="G38" s="79">
        <f>[6]Ит.пр!G8</f>
        <v>0</v>
      </c>
      <c r="H38" s="47" t="str">
        <f>[6]Ит.пр!H8</f>
        <v>Абдурахманов С.А. Симанов В.</v>
      </c>
      <c r="I38" s="14"/>
      <c r="J38" s="41"/>
    </row>
    <row r="39" spans="1:10" ht="23.1" customHeight="1">
      <c r="A39" s="115"/>
      <c r="B39" s="83" t="s">
        <v>6</v>
      </c>
      <c r="C39" s="44" t="str">
        <f>[6]Ит.пр!C9</f>
        <v>БУТЕНКО Максим Игоревич</v>
      </c>
      <c r="D39" s="44" t="str">
        <f>[6]Ит.пр!D9</f>
        <v>15.03.97, КМС</v>
      </c>
      <c r="E39" s="44" t="str">
        <f>[6]Ит.пр!E9</f>
        <v xml:space="preserve">УФО </v>
      </c>
      <c r="F39" s="44" t="str">
        <f>[6]Ит.пр!F9</f>
        <v>Курганская, Курган, СШОР№1</v>
      </c>
      <c r="G39" s="79">
        <f>[6]Ит.пр!G9</f>
        <v>0</v>
      </c>
      <c r="H39" s="47" t="str">
        <f>[6]Ит.пр!H9</f>
        <v>Кудрявцев С.Ю.</v>
      </c>
      <c r="I39" s="39" t="s">
        <v>15</v>
      </c>
    </row>
    <row r="40" spans="1:10" ht="23.1" customHeight="1">
      <c r="A40" s="115"/>
      <c r="B40" s="83" t="s">
        <v>12</v>
      </c>
      <c r="C40" s="44" t="str">
        <f>[6]Ит.пр!C10</f>
        <v>МАРТЫНЕНКО Ян Игоревич</v>
      </c>
      <c r="D40" s="44" t="str">
        <f>[6]Ит.пр!D10</f>
        <v>10.04.95, 1р</v>
      </c>
      <c r="E40" s="44" t="str">
        <f>[6]Ит.пр!E10</f>
        <v xml:space="preserve">УФО </v>
      </c>
      <c r="F40" s="44" t="str">
        <f>[6]Ит.пр!F10</f>
        <v>Свердловская, Екатеринбург, ПР</v>
      </c>
      <c r="G40" s="79">
        <f>[6]Ит.пр!G10</f>
        <v>0</v>
      </c>
      <c r="H40" s="47" t="str">
        <f>[6]Ит.пр!H10</f>
        <v>Козлов А.А.</v>
      </c>
      <c r="I40" s="40"/>
    </row>
    <row r="41" spans="1:10" ht="23.1" customHeight="1" thickBot="1">
      <c r="A41" s="116"/>
      <c r="B41" s="84" t="s">
        <v>12</v>
      </c>
      <c r="C41" s="48" t="str">
        <f>[6]Ит.пр!C11</f>
        <v>ГАДЖИЕВ Сабухи Икрам Оглы</v>
      </c>
      <c r="D41" s="48" t="str">
        <f>[6]Ит.пр!D11</f>
        <v>20.04.96, КМС</v>
      </c>
      <c r="E41" s="48" t="str">
        <f>[6]Ит.пр!E11</f>
        <v xml:space="preserve">УФО </v>
      </c>
      <c r="F41" s="48" t="str">
        <f>[6]Ит.пр!F11</f>
        <v>Свердловская, Екатеринбург, ПР</v>
      </c>
      <c r="G41" s="80">
        <f>[6]Ит.пр!G11</f>
        <v>0</v>
      </c>
      <c r="H41" s="49" t="str">
        <f>[6]Ит.пр!H11</f>
        <v>Федосеев М.Е.</v>
      </c>
      <c r="I41" s="14"/>
    </row>
    <row r="42" spans="1:10" ht="23.1" customHeight="1" thickBot="1">
      <c r="B42" s="51"/>
      <c r="C42" s="52"/>
      <c r="D42" s="52"/>
      <c r="E42" s="53"/>
      <c r="F42" s="52"/>
      <c r="G42" s="52"/>
      <c r="H42" s="54"/>
      <c r="I42" s="40"/>
      <c r="J42" s="41"/>
    </row>
    <row r="43" spans="1:10" ht="23.1" customHeight="1">
      <c r="A43" s="114" t="s">
        <v>20</v>
      </c>
      <c r="B43" s="42" t="s">
        <v>4</v>
      </c>
      <c r="C43" s="45" t="str">
        <f>[7]Ит.пр!C6</f>
        <v>НИКОЛАЕВ Владимир Владимирович</v>
      </c>
      <c r="D43" s="45" t="str">
        <f>[7]Ит.пр!D6</f>
        <v>27.03.91, МС</v>
      </c>
      <c r="E43" s="45" t="str">
        <f>[7]Ит.пр!E6</f>
        <v>УФО</v>
      </c>
      <c r="F43" s="45" t="str">
        <f>[7]Ит.пр!F6</f>
        <v>Свердловская, В-Пышма, КС"УГМК"</v>
      </c>
      <c r="G43" s="78">
        <f>[7]Ит.пр!G6</f>
        <v>0</v>
      </c>
      <c r="H43" s="46" t="str">
        <f>[7]Ит.пр!H6</f>
        <v>Стенников В.Г. Мельников  А.Н.</v>
      </c>
      <c r="I43" s="40"/>
      <c r="J43" s="41"/>
    </row>
    <row r="44" spans="1:10" ht="23.1" customHeight="1">
      <c r="A44" s="115"/>
      <c r="B44" s="83" t="s">
        <v>5</v>
      </c>
      <c r="C44" s="44" t="str">
        <f>[7]Ит.пр!C7</f>
        <v>ГАДЖИЕВ Расул Магомедшапиевич</v>
      </c>
      <c r="D44" s="44" t="str">
        <f>[7]Ит.пр!D7</f>
        <v>09.07.95, МС</v>
      </c>
      <c r="E44" s="44" t="str">
        <f>[7]Ит.пр!E7</f>
        <v>УФО</v>
      </c>
      <c r="F44" s="44" t="str">
        <f>[7]Ит.пр!F7</f>
        <v>Свердловская, В-Пышма, КС"УГМК"</v>
      </c>
      <c r="G44" s="79">
        <f>[7]Ит.пр!G7</f>
        <v>0</v>
      </c>
      <c r="H44" s="47" t="str">
        <f>[7]Ит.пр!H7</f>
        <v>Стенников В.Г. Мельников  А.Н.</v>
      </c>
      <c r="I44" s="14"/>
      <c r="J44" s="41"/>
    </row>
    <row r="45" spans="1:10" ht="23.1" customHeight="1">
      <c r="A45" s="115"/>
      <c r="B45" s="83" t="s">
        <v>6</v>
      </c>
      <c r="C45" s="44" t="str">
        <f>[7]Ит.пр!C8</f>
        <v>СУХОМЛИНОВ Евгений Игоревич</v>
      </c>
      <c r="D45" s="44" t="str">
        <f>[7]Ит.пр!D8</f>
        <v>17.07.91, МСМК</v>
      </c>
      <c r="E45" s="44" t="str">
        <f>[7]Ит.пр!E8</f>
        <v>УФО</v>
      </c>
      <c r="F45" s="44" t="str">
        <f>[7]Ит.пр!F8</f>
        <v>Свердловская, В-Пышма, КС"УГМК"</v>
      </c>
      <c r="G45" s="79">
        <f>[7]Ит.пр!G8</f>
        <v>0</v>
      </c>
      <c r="H45" s="47" t="str">
        <f>[7]Ит.пр!H8</f>
        <v>Стенников В.Г. Мельников  А.Н.</v>
      </c>
      <c r="I45" s="14"/>
      <c r="J45" s="41"/>
    </row>
    <row r="46" spans="1:10" ht="23.1" customHeight="1">
      <c r="A46" s="115"/>
      <c r="B46" s="83" t="s">
        <v>6</v>
      </c>
      <c r="C46" s="44" t="str">
        <f>[7]Ит.пр!C9</f>
        <v>ВОЗОВ Александр Иванович</v>
      </c>
      <c r="D46" s="44" t="str">
        <f>[7]Ит.пр!D9</f>
        <v>24.10.95, МС</v>
      </c>
      <c r="E46" s="44" t="str">
        <f>[7]Ит.пр!E9</f>
        <v xml:space="preserve">УФО </v>
      </c>
      <c r="F46" s="44" t="str">
        <f>[7]Ит.пр!F9</f>
        <v>Курганская, Шадринск, ШГПУ</v>
      </c>
      <c r="G46" s="79">
        <f>[7]Ит.пр!G9</f>
        <v>0</v>
      </c>
      <c r="H46" s="47" t="str">
        <f>[7]Ит.пр!H9</f>
        <v>Старцев А.А.</v>
      </c>
      <c r="I46" s="40"/>
    </row>
    <row r="47" spans="1:10" ht="23.1" customHeight="1">
      <c r="A47" s="115"/>
      <c r="B47" s="83" t="s">
        <v>12</v>
      </c>
      <c r="C47" s="44" t="str">
        <f>[7]Ит.пр!C10</f>
        <v>САРУГЛАНОВ Нияз Алискерович</v>
      </c>
      <c r="D47" s="44" t="str">
        <f>[7]Ит.пр!D10</f>
        <v>05.05.92, МС</v>
      </c>
      <c r="E47" s="44" t="str">
        <f>[7]Ит.пр!E10</f>
        <v xml:space="preserve">УФО </v>
      </c>
      <c r="F47" s="44" t="str">
        <f>[7]Ит.пр!F10</f>
        <v xml:space="preserve">Хмао-Югра, Нижневартовск, </v>
      </c>
      <c r="G47" s="79">
        <f>[7]Ит.пр!G10</f>
        <v>0</v>
      </c>
      <c r="H47" s="47" t="str">
        <f>[7]Ит.пр!H10</f>
        <v>Горшков И.В. Соколов Т.В.</v>
      </c>
      <c r="I47" s="40"/>
    </row>
    <row r="48" spans="1:10" ht="23.1" customHeight="1" thickBot="1">
      <c r="A48" s="116"/>
      <c r="B48" s="84" t="s">
        <v>12</v>
      </c>
      <c r="C48" s="48" t="str">
        <f>[7]Ит.пр!C11</f>
        <v>МАГЕРРАМОВ Рахман Рамиз Оглы</v>
      </c>
      <c r="D48" s="48" t="str">
        <f>[7]Ит.пр!D11</f>
        <v>08.07.97, КМС</v>
      </c>
      <c r="E48" s="48" t="str">
        <f>[7]Ит.пр!E11</f>
        <v xml:space="preserve">УФО </v>
      </c>
      <c r="F48" s="48" t="str">
        <f>[7]Ит.пр!F11</f>
        <v xml:space="preserve">Хмао-Югра, Нижневартовск, </v>
      </c>
      <c r="G48" s="80">
        <f>[7]Ит.пр!G11</f>
        <v>0</v>
      </c>
      <c r="H48" s="49" t="str">
        <f>[7]Ит.пр!H11</f>
        <v>Горшков И.В. Соколов Т.В.</v>
      </c>
      <c r="I48" s="11"/>
    </row>
    <row r="49" spans="1:10" ht="23.1" customHeight="1" thickBot="1">
      <c r="B49" s="13"/>
      <c r="C49" s="9"/>
      <c r="D49" s="9"/>
      <c r="E49" s="25"/>
      <c r="F49" s="9"/>
      <c r="G49" s="81"/>
      <c r="H49" s="22"/>
      <c r="I49" s="40"/>
      <c r="J49" s="41"/>
    </row>
    <row r="50" spans="1:10" ht="23.1" customHeight="1">
      <c r="A50" s="117" t="s">
        <v>21</v>
      </c>
      <c r="B50" s="42" t="s">
        <v>4</v>
      </c>
      <c r="C50" s="45" t="str">
        <f>[8]Ит.пр!C6</f>
        <v>СУХАНОВ Денис Николаевич</v>
      </c>
      <c r="D50" s="45" t="str">
        <f>[8]Ит.пр!D6</f>
        <v>22.03.91, МСМК</v>
      </c>
      <c r="E50" s="45" t="str">
        <f>[8]Ит.пр!E6</f>
        <v xml:space="preserve">УФО </v>
      </c>
      <c r="F50" s="45" t="str">
        <f>[8]Ит.пр!F6</f>
        <v>Курганская, Курган, СШОР№1</v>
      </c>
      <c r="G50" s="78">
        <f>[8]Ит.пр!G6</f>
        <v>0</v>
      </c>
      <c r="H50" s="46" t="str">
        <f>[8]Ит.пр!H6</f>
        <v>Стенников М.Г.</v>
      </c>
      <c r="I50" s="40"/>
      <c r="J50" s="41"/>
    </row>
    <row r="51" spans="1:10" ht="23.1" customHeight="1">
      <c r="A51" s="118"/>
      <c r="B51" s="83" t="s">
        <v>5</v>
      </c>
      <c r="C51" s="44" t="str">
        <f>[8]Ит.пр!C7</f>
        <v>ВОРОНИН Дмитрий Олегович</v>
      </c>
      <c r="D51" s="44" t="str">
        <f>[8]Ит.пр!D7</f>
        <v>01.11.97, КМС</v>
      </c>
      <c r="E51" s="44" t="str">
        <f>[8]Ит.пр!E7</f>
        <v xml:space="preserve">УФО </v>
      </c>
      <c r="F51" s="44" t="str">
        <f>[8]Ит.пр!F7</f>
        <v>Курганская, Курган, СШОР№1</v>
      </c>
      <c r="G51" s="79">
        <f>[8]Ит.пр!G7</f>
        <v>0</v>
      </c>
      <c r="H51" s="47" t="str">
        <f>[8]Ит.пр!H7</f>
        <v>Осипов В.Ю.</v>
      </c>
      <c r="I51" s="14"/>
      <c r="J51" s="41"/>
    </row>
    <row r="52" spans="1:10" ht="23.1" customHeight="1">
      <c r="A52" s="118"/>
      <c r="B52" s="83" t="s">
        <v>6</v>
      </c>
      <c r="C52" s="44" t="str">
        <f>[8]Ит.пр!C8</f>
        <v>ЗИМИН Максим Андреевич</v>
      </c>
      <c r="D52" s="44" t="str">
        <f>[8]Ит.пр!D8</f>
        <v>31.01.95, КМС</v>
      </c>
      <c r="E52" s="44" t="str">
        <f>[8]Ит.пр!E8</f>
        <v xml:space="preserve">УФО </v>
      </c>
      <c r="F52" s="44" t="str">
        <f>[8]Ит.пр!F8</f>
        <v xml:space="preserve">Челябинская, Челябинск, </v>
      </c>
      <c r="G52" s="79">
        <f>[8]Ит.пр!G8</f>
        <v>0</v>
      </c>
      <c r="H52" s="47" t="str">
        <f>[8]Ит.пр!H8</f>
        <v>Педько М.А.</v>
      </c>
      <c r="I52" s="14"/>
      <c r="J52" s="41"/>
    </row>
    <row r="53" spans="1:10" ht="23.1" customHeight="1">
      <c r="A53" s="118"/>
      <c r="B53" s="83" t="s">
        <v>6</v>
      </c>
      <c r="C53" s="44" t="str">
        <f>[8]Ит.пр!C9</f>
        <v>ПОЗДЕЕВ Дмитрий Андреевич</v>
      </c>
      <c r="D53" s="44" t="str">
        <f>[8]Ит.пр!D9</f>
        <v>06.05.95, МС</v>
      </c>
      <c r="E53" s="44" t="str">
        <f>[8]Ит.пр!E9</f>
        <v>УФО</v>
      </c>
      <c r="F53" s="44" t="str">
        <f>[8]Ит.пр!F9</f>
        <v>Свердловская, В-Пышма, КС"УГМК"</v>
      </c>
      <c r="G53" s="79">
        <f>[8]Ит.пр!G9</f>
        <v>0</v>
      </c>
      <c r="H53" s="47" t="str">
        <f>[8]Ит.пр!H9</f>
        <v>Стенников В.Г. Мельников  А.Н.</v>
      </c>
      <c r="I53" s="40"/>
    </row>
    <row r="54" spans="1:10" ht="23.1" customHeight="1">
      <c r="A54" s="118"/>
      <c r="B54" s="83" t="s">
        <v>12</v>
      </c>
      <c r="C54" s="44" t="str">
        <f>[8]Ит.пр!C10</f>
        <v>АКОПЯН Артур Эдвардович</v>
      </c>
      <c r="D54" s="44" t="str">
        <f>[8]Ит.пр!D10</f>
        <v>04.08.93, МСМК</v>
      </c>
      <c r="E54" s="44" t="str">
        <f>[8]Ит.пр!E10</f>
        <v>УФО</v>
      </c>
      <c r="F54" s="44" t="str">
        <f>[8]Ит.пр!F10</f>
        <v>Свердловская, В-Пышма, КС"УГМК"</v>
      </c>
      <c r="G54" s="79">
        <f>[8]Ит.пр!G10</f>
        <v>0</v>
      </c>
      <c r="H54" s="47" t="str">
        <f>[8]Ит.пр!H10</f>
        <v>Стенников В.Г. Мельников  А.Н.</v>
      </c>
      <c r="I54" s="40"/>
    </row>
    <row r="55" spans="1:10" ht="23.1" customHeight="1" thickBot="1">
      <c r="A55" s="119"/>
      <c r="B55" s="84" t="s">
        <v>12</v>
      </c>
      <c r="C55" s="48" t="str">
        <f>[8]Ит.пр!C11</f>
        <v>ДОЛГИХ Антон Олегович</v>
      </c>
      <c r="D55" s="48" t="str">
        <f>[8]Ит.пр!D11</f>
        <v>08.01.89, МС</v>
      </c>
      <c r="E55" s="48" t="str">
        <f>[8]Ит.пр!E11</f>
        <v xml:space="preserve">УФО </v>
      </c>
      <c r="F55" s="48" t="str">
        <f>[8]Ит.пр!F11</f>
        <v>Свердловская, Н-Тагил, ДЮСШ</v>
      </c>
      <c r="G55" s="80">
        <f>[8]Ит.пр!G11</f>
        <v>0</v>
      </c>
      <c r="H55" s="49" t="str">
        <f>[8]Ит.пр!H11</f>
        <v>Матвеев С.В. Гориславский И.А.</v>
      </c>
      <c r="I55" s="11"/>
    </row>
    <row r="56" spans="1:10" ht="23.1" customHeight="1" thickBot="1">
      <c r="B56" s="51"/>
      <c r="C56" s="52"/>
      <c r="D56" s="52"/>
      <c r="E56" s="53"/>
      <c r="F56" s="52"/>
      <c r="G56" s="86"/>
      <c r="H56" s="54"/>
      <c r="I56" s="40"/>
      <c r="J56" s="41"/>
    </row>
    <row r="57" spans="1:10" ht="23.1" customHeight="1">
      <c r="A57" s="117" t="s">
        <v>22</v>
      </c>
      <c r="B57" s="42" t="s">
        <v>4</v>
      </c>
      <c r="C57" s="45" t="str">
        <f>[9]Ит.пр!C6</f>
        <v>ХВОРОВ Владимир Андреевич</v>
      </c>
      <c r="D57" s="45" t="str">
        <f>[9]Ит.пр!D6</f>
        <v>10.11.94, МС</v>
      </c>
      <c r="E57" s="45" t="str">
        <f>[9]Ит.пр!E6</f>
        <v>УФО</v>
      </c>
      <c r="F57" s="45" t="str">
        <f>[9]Ит.пр!F6</f>
        <v>Свердловская, В-Пышма, КС"УГМК"</v>
      </c>
      <c r="G57" s="78">
        <f>[9]Ит.пр!G6</f>
        <v>0</v>
      </c>
      <c r="H57" s="46" t="str">
        <f>[9]Ит.пр!H6</f>
        <v>Стенников В.Г. Мельников  А.Н.</v>
      </c>
      <c r="I57" s="40"/>
      <c r="J57" s="41"/>
    </row>
    <row r="58" spans="1:10" ht="23.1" customHeight="1">
      <c r="A58" s="118"/>
      <c r="B58" s="83" t="s">
        <v>5</v>
      </c>
      <c r="C58" s="44" t="str">
        <f>[9]Ит.пр!C7</f>
        <v>КАРПОВ Дмитрий Геннадьевич</v>
      </c>
      <c r="D58" s="44" t="str">
        <f>[9]Ит.пр!D7</f>
        <v>27.08.89, МСМК</v>
      </c>
      <c r="E58" s="44" t="str">
        <f>[9]Ит.пр!E7</f>
        <v>УФО</v>
      </c>
      <c r="F58" s="44" t="str">
        <f>[9]Ит.пр!F7</f>
        <v>Свердловская, В-Пышма, КС"УГМК"</v>
      </c>
      <c r="G58" s="79">
        <f>[9]Ит.пр!G7</f>
        <v>0</v>
      </c>
      <c r="H58" s="47" t="str">
        <f>[9]Ит.пр!H7</f>
        <v>Стенников В.Г. Мельников  А.Н.</v>
      </c>
      <c r="I58" s="14"/>
      <c r="J58" s="41"/>
    </row>
    <row r="59" spans="1:10" ht="23.1" customHeight="1">
      <c r="A59" s="118"/>
      <c r="B59" s="83" t="s">
        <v>6</v>
      </c>
      <c r="C59" s="44" t="str">
        <f>[9]Ит.пр!C8</f>
        <v>АДАЕВ Исмаил Залимханович</v>
      </c>
      <c r="D59" s="44" t="str">
        <f>[9]Ит.пр!D8</f>
        <v>09.04.94, МС</v>
      </c>
      <c r="E59" s="44" t="str">
        <f>[9]Ит.пр!E8</f>
        <v xml:space="preserve">УФО </v>
      </c>
      <c r="F59" s="44" t="str">
        <f>[9]Ит.пр!F8</f>
        <v xml:space="preserve">Хмао-Югра, Радужный, </v>
      </c>
      <c r="G59" s="79">
        <f>[9]Ит.пр!G8</f>
        <v>0</v>
      </c>
      <c r="H59" s="47" t="str">
        <f>[9]Ит.пр!H8</f>
        <v>Саркисян А.А.</v>
      </c>
      <c r="I59" s="14"/>
      <c r="J59" s="41"/>
    </row>
    <row r="60" spans="1:10" ht="23.1" customHeight="1">
      <c r="A60" s="118"/>
      <c r="B60" s="83" t="s">
        <v>6</v>
      </c>
      <c r="C60" s="44" t="str">
        <f>[9]Ит.пр!C9</f>
        <v>БАЛАКИРЕВ Сергей Александрович</v>
      </c>
      <c r="D60" s="44" t="str">
        <f>[9]Ит.пр!D9</f>
        <v>10.05.97, МС</v>
      </c>
      <c r="E60" s="44" t="str">
        <f>[9]Ит.пр!E9</f>
        <v>УФО</v>
      </c>
      <c r="F60" s="44" t="str">
        <f>[9]Ит.пр!F9</f>
        <v>Свердловская, В-Пышма, КС"УГМК"</v>
      </c>
      <c r="G60" s="79">
        <f>[9]Ит.пр!G9</f>
        <v>0</v>
      </c>
      <c r="H60" s="47" t="str">
        <f>[9]Ит.пр!H9</f>
        <v>Суханов М.И. Мельников А.Н.</v>
      </c>
      <c r="I60" s="40"/>
    </row>
    <row r="61" spans="1:10" ht="23.1" customHeight="1">
      <c r="A61" s="118"/>
      <c r="B61" s="83" t="s">
        <v>12</v>
      </c>
      <c r="C61" s="44" t="str">
        <f>[9]Ит.пр!C10</f>
        <v>НИКУЛИН Иван Дмитриевич</v>
      </c>
      <c r="D61" s="44" t="str">
        <f>[9]Ит.пр!D10</f>
        <v>20.03.93, МСМК</v>
      </c>
      <c r="E61" s="44" t="str">
        <f>[9]Ит.пр!E10</f>
        <v>УФО</v>
      </c>
      <c r="F61" s="44" t="str">
        <f>[9]Ит.пр!F10</f>
        <v>Свердловская, В-Пышма, КС"УГМК"</v>
      </c>
      <c r="G61" s="79">
        <f>[9]Ит.пр!G10</f>
        <v>0</v>
      </c>
      <c r="H61" s="47" t="str">
        <f>[9]Ит.пр!H10</f>
        <v>Стенников В.Г. Мельников  А.Н.</v>
      </c>
      <c r="I61" s="40"/>
    </row>
    <row r="62" spans="1:10" ht="23.1" customHeight="1" thickBot="1">
      <c r="A62" s="119"/>
      <c r="B62" s="84" t="s">
        <v>12</v>
      </c>
      <c r="C62" s="48" t="str">
        <f>[9]Ит.пр!C11</f>
        <v>ШУВАЕВ Дмитрий Сергеевич</v>
      </c>
      <c r="D62" s="48" t="str">
        <f>[9]Ит.пр!D11</f>
        <v>31.10.98, МС</v>
      </c>
      <c r="E62" s="48" t="str">
        <f>[9]Ит.пр!E11</f>
        <v>УФО</v>
      </c>
      <c r="F62" s="48" t="str">
        <f>[9]Ит.пр!F11</f>
        <v>Свердловская, В-Пышма, КС"УГМК"</v>
      </c>
      <c r="G62" s="80">
        <f>[9]Ит.пр!G11</f>
        <v>0</v>
      </c>
      <c r="H62" s="49" t="str">
        <f>[9]Ит.пр!H11</f>
        <v>Суханов М.И. Мельников А.Н.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40"/>
      <c r="J63" s="41"/>
    </row>
    <row r="64" spans="1:10" ht="23.1" customHeight="1">
      <c r="A64" s="114" t="s">
        <v>23</v>
      </c>
      <c r="B64" s="42" t="s">
        <v>4</v>
      </c>
      <c r="C64" s="45" t="str">
        <f>[10]Ит.пр!C6</f>
        <v>ГОРБАЛЬ Александр Михайлович</v>
      </c>
      <c r="D64" s="45" t="str">
        <f>[10]Ит.пр!D6</f>
        <v>10.04.91, МСМК</v>
      </c>
      <c r="E64" s="45" t="str">
        <f>[10]Ит.пр!E6</f>
        <v>УФО</v>
      </c>
      <c r="F64" s="45" t="str">
        <f>[10]Ит.пр!F6</f>
        <v>Курганская, Курган, ЦСП</v>
      </c>
      <c r="G64" s="78">
        <f>[10]Ит.пр!G6</f>
        <v>0</v>
      </c>
      <c r="H64" s="46" t="str">
        <f>[10]Ит.пр!H6</f>
        <v>Стенников М.Г.</v>
      </c>
      <c r="I64" s="40"/>
      <c r="J64" s="41"/>
    </row>
    <row r="65" spans="1:10" ht="23.1" customHeight="1">
      <c r="A65" s="115"/>
      <c r="B65" s="83" t="s">
        <v>5</v>
      </c>
      <c r="C65" s="44" t="str">
        <f>[10]Ит.пр!C7</f>
        <v>ИВАНОВ Анатолий Викторович</v>
      </c>
      <c r="D65" s="44" t="str">
        <f>[10]Ит.пр!D7</f>
        <v>05.02.87, МС</v>
      </c>
      <c r="E65" s="44" t="str">
        <f>[10]Ит.пр!E7</f>
        <v xml:space="preserve">УФО </v>
      </c>
      <c r="F65" s="44" t="str">
        <f>[10]Ит.пр!F7</f>
        <v>Курганская, Курган, ДЮСШ№4</v>
      </c>
      <c r="G65" s="79">
        <f>[10]Ит.пр!G7</f>
        <v>0</v>
      </c>
      <c r="H65" s="47" t="str">
        <f>[10]Ит.пр!H7</f>
        <v>Стенников М.Г.</v>
      </c>
      <c r="I65" s="14"/>
      <c r="J65" s="41"/>
    </row>
    <row r="66" spans="1:10" ht="23.1" customHeight="1">
      <c r="A66" s="115"/>
      <c r="B66" s="83" t="s">
        <v>6</v>
      </c>
      <c r="C66" s="44" t="str">
        <f>[10]Ит.пр!C8</f>
        <v>ШУЛЬГА Виталий Викторович</v>
      </c>
      <c r="D66" s="44" t="str">
        <f>[10]Ит.пр!D8</f>
        <v>15.08.88, МСМК</v>
      </c>
      <c r="E66" s="44" t="str">
        <f>[10]Ит.пр!E8</f>
        <v>УФО</v>
      </c>
      <c r="F66" s="44" t="str">
        <f>[10]Ит.пр!F8</f>
        <v>Свердловская, В-Пышма, КС"УГМК"</v>
      </c>
      <c r="G66" s="79">
        <f>[10]Ит.пр!G8</f>
        <v>0</v>
      </c>
      <c r="H66" s="47" t="str">
        <f>[10]Ит.пр!H8</f>
        <v>Стенников В.Г. Мельников  А.Н.</v>
      </c>
      <c r="I66" s="14"/>
      <c r="J66" s="41"/>
    </row>
    <row r="67" spans="1:10" ht="23.1" customHeight="1">
      <c r="A67" s="115"/>
      <c r="B67" s="83" t="s">
        <v>6</v>
      </c>
      <c r="C67" s="44" t="str">
        <f>[10]Ит.пр!C9</f>
        <v>ТОРГАШОВ Дмитрий Сергеевич</v>
      </c>
      <c r="D67" s="44" t="str">
        <f>[10]Ит.пр!D9</f>
        <v>16.03.93, МСМК</v>
      </c>
      <c r="E67" s="44" t="str">
        <f>[10]Ит.пр!E9</f>
        <v>УФО</v>
      </c>
      <c r="F67" s="44" t="str">
        <f>[10]Ит.пр!F9</f>
        <v>Свердловская, В-Пышма, КС"УГМК"</v>
      </c>
      <c r="G67" s="79">
        <f>[10]Ит.пр!G9</f>
        <v>0</v>
      </c>
      <c r="H67" s="47" t="str">
        <f>[10]Ит.пр!H9</f>
        <v>Стенников В.Г. Мельников  А.Н.</v>
      </c>
      <c r="I67" s="40"/>
    </row>
    <row r="68" spans="1:10" ht="23.1" customHeight="1">
      <c r="A68" s="115"/>
      <c r="B68" s="83" t="s">
        <v>12</v>
      </c>
      <c r="C68" s="44" t="str">
        <f>[10]Ит.пр!C10</f>
        <v>ВАЛЛАЯРОВ Евгений Тимурович</v>
      </c>
      <c r="D68" s="44" t="str">
        <f>[10]Ит.пр!D10</f>
        <v>27.03.98, КМС</v>
      </c>
      <c r="E68" s="44" t="str">
        <f>[10]Ит.пр!E10</f>
        <v xml:space="preserve">УФО </v>
      </c>
      <c r="F68" s="44" t="str">
        <f>[10]Ит.пр!F10</f>
        <v xml:space="preserve">Хмао-Югра, Радужный, </v>
      </c>
      <c r="G68" s="79">
        <f>[10]Ит.пр!G10</f>
        <v>0</v>
      </c>
      <c r="H68" s="47" t="str">
        <f>[10]Ит.пр!H10</f>
        <v>Головко В.И.</v>
      </c>
      <c r="I68" s="40"/>
    </row>
    <row r="69" spans="1:10" ht="23.1" customHeight="1" thickBot="1">
      <c r="A69" s="116"/>
      <c r="B69" s="84" t="s">
        <v>13</v>
      </c>
      <c r="C69" s="48" t="str">
        <f>[10]Ит.пр!C11</f>
        <v>ГЕНИЯТОВ Демид Эдуардович</v>
      </c>
      <c r="D69" s="48" t="str">
        <f>[10]Ит.пр!D11</f>
        <v>02.01.94, МС</v>
      </c>
      <c r="E69" s="48" t="str">
        <f>[10]Ит.пр!E11</f>
        <v>УФО</v>
      </c>
      <c r="F69" s="48" t="str">
        <f>[10]Ит.пр!F11</f>
        <v>Свердловская, Екатеринбург, ПР</v>
      </c>
      <c r="G69" s="80">
        <f>[10]Ит.пр!G11</f>
        <v>0</v>
      </c>
      <c r="H69" s="49" t="str">
        <f>[10]Ит.пр!H11</f>
        <v>Козлов А.А.</v>
      </c>
      <c r="I69" s="11"/>
    </row>
    <row r="70" spans="1:10" ht="23.1" customHeight="1" thickBot="1">
      <c r="A70" s="1"/>
      <c r="B70" s="50"/>
      <c r="C70" s="10"/>
      <c r="D70" s="10"/>
      <c r="E70" s="26"/>
      <c r="F70" s="10"/>
      <c r="G70" s="87"/>
      <c r="H70" s="21"/>
      <c r="I70" s="40"/>
      <c r="J70" s="41"/>
    </row>
    <row r="71" spans="1:10" ht="23.1" customHeight="1">
      <c r="A71" s="117" t="s">
        <v>24</v>
      </c>
      <c r="B71" s="42" t="s">
        <v>4</v>
      </c>
      <c r="C71" s="56" t="str">
        <f>[11]Ит.пр!C6</f>
        <v>ТАЧКОВ Иван Дмитриевич</v>
      </c>
      <c r="D71" s="56" t="str">
        <f>[11]Ит.пр!D6</f>
        <v>23.03.97, МС</v>
      </c>
      <c r="E71" s="56" t="str">
        <f>[11]Ит.пр!E6</f>
        <v>УФО</v>
      </c>
      <c r="F71" s="56" t="str">
        <f>[11]Ит.пр!F6</f>
        <v>Свердловская, Екатеринбург, ПР</v>
      </c>
      <c r="G71" s="89">
        <f>[11]Ит.пр!G6</f>
        <v>0</v>
      </c>
      <c r="H71" s="57" t="str">
        <f>[11]Ит.пр!H6</f>
        <v>Бородин О.Б.</v>
      </c>
      <c r="I71" s="40"/>
      <c r="J71" s="41"/>
    </row>
    <row r="72" spans="1:10" ht="23.1" customHeight="1">
      <c r="A72" s="118"/>
      <c r="B72" s="83" t="s">
        <v>5</v>
      </c>
      <c r="C72" s="55" t="str">
        <f>[11]Ит.пр!C7</f>
        <v>ГЕНИЯТОВ Глеб Эдуардович</v>
      </c>
      <c r="D72" s="55" t="str">
        <f>[11]Ит.пр!D7</f>
        <v>29.04.85, МСМК</v>
      </c>
      <c r="E72" s="55" t="str">
        <f>[11]Ит.пр!E7</f>
        <v>УФО</v>
      </c>
      <c r="F72" s="55" t="str">
        <f>[11]Ит.пр!F7</f>
        <v>Свердловская, Екатеринбург, ПР</v>
      </c>
      <c r="G72" s="88">
        <f>[11]Ит.пр!G7</f>
        <v>0</v>
      </c>
      <c r="H72" s="58" t="str">
        <f>[11]Ит.пр!H7</f>
        <v>Козлов А.А.</v>
      </c>
      <c r="I72" s="14"/>
      <c r="J72" s="41"/>
    </row>
    <row r="73" spans="1:10" ht="23.1" customHeight="1">
      <c r="A73" s="118"/>
      <c r="B73" s="83" t="s">
        <v>6</v>
      </c>
      <c r="C73" s="55" t="str">
        <f>[11]Ит.пр!C8</f>
        <v>ХАПЦЕВ Артур Русланович</v>
      </c>
      <c r="D73" s="55" t="str">
        <f>[11]Ит.пр!D8</f>
        <v>14.11.88,КМС</v>
      </c>
      <c r="E73" s="55" t="str">
        <f>[11]Ит.пр!E8</f>
        <v>УФО</v>
      </c>
      <c r="F73" s="55" t="str">
        <f>[11]Ит.пр!F8</f>
        <v>Свердловская, В-Пышма, КС"УГМК"</v>
      </c>
      <c r="G73" s="88">
        <f>[11]Ит.пр!G8</f>
        <v>0</v>
      </c>
      <c r="H73" s="58" t="str">
        <f>[11]Ит.пр!H8</f>
        <v>Стенников В.Г. Мельников  А.Н.</v>
      </c>
      <c r="I73" s="14"/>
      <c r="J73" s="41"/>
    </row>
    <row r="74" spans="1:10" ht="23.1" customHeight="1">
      <c r="A74" s="118"/>
      <c r="B74" s="83" t="s">
        <v>6</v>
      </c>
      <c r="C74" s="55" t="str">
        <f>[11]Ит.пр!C9</f>
        <v>ПЕТРОВ Святослав Васильевич</v>
      </c>
      <c r="D74" s="55" t="str">
        <f>[11]Ит.пр!D9</f>
        <v>29.07.99, КМС</v>
      </c>
      <c r="E74" s="55" t="str">
        <f>[11]Ит.пр!E9</f>
        <v>УФО</v>
      </c>
      <c r="F74" s="55" t="str">
        <f>[11]Ит.пр!F9</f>
        <v>Свердловская, В-Пышма, КС "УГМК"</v>
      </c>
      <c r="G74" s="88">
        <f>[11]Ит.пр!G9</f>
        <v>0</v>
      </c>
      <c r="H74" s="58" t="str">
        <f>[11]Ит.пр!H9</f>
        <v>Суханов М.И. Мельников А.Н.</v>
      </c>
      <c r="I74" s="40"/>
    </row>
    <row r="75" spans="1:10" ht="23.1" customHeight="1">
      <c r="A75" s="118"/>
      <c r="B75" s="83" t="s">
        <v>12</v>
      </c>
      <c r="C75" s="55" t="str">
        <f>[11]Ит.пр!C10</f>
        <v>ГАЧАЕВ Тагир Олхазурович</v>
      </c>
      <c r="D75" s="55" t="str">
        <f>[11]Ит.пр!D10</f>
        <v>09.09.98, КМС</v>
      </c>
      <c r="E75" s="55" t="str">
        <f>[11]Ит.пр!E10</f>
        <v>УФО</v>
      </c>
      <c r="F75" s="55" t="str">
        <f>[11]Ит.пр!F10</f>
        <v xml:space="preserve">Хмао-Югра, Нижневартовск, </v>
      </c>
      <c r="G75" s="88">
        <f>[11]Ит.пр!G10</f>
        <v>0</v>
      </c>
      <c r="H75" s="58" t="str">
        <f>[11]Ит.пр!H10</f>
        <v>Кобелев В.Н.</v>
      </c>
      <c r="I75" s="40"/>
    </row>
    <row r="76" spans="1:10" ht="23.1" customHeight="1" thickBot="1">
      <c r="A76" s="119"/>
      <c r="B76" s="84" t="s">
        <v>12</v>
      </c>
      <c r="C76" s="59" t="str">
        <f>[11]Ит.пр!C11</f>
        <v>КУЛИКОВ Александр Сергеевич</v>
      </c>
      <c r="D76" s="59" t="str">
        <f>[11]Ит.пр!D11</f>
        <v>11.11.79, МС</v>
      </c>
      <c r="E76" s="59" t="str">
        <f>[11]Ит.пр!E11</f>
        <v>УФО</v>
      </c>
      <c r="F76" s="59" t="str">
        <f>[11]Ит.пр!F11</f>
        <v>Свердловская, Екатеринбург, ПР</v>
      </c>
      <c r="G76" s="90">
        <f>[11]Ит.пр!G11</f>
        <v>0</v>
      </c>
      <c r="H76" s="60" t="str">
        <f>[11]Ит.пр!H11</f>
        <v>Козлов А.А.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91">
        <f>[12]Ит.пр!I6</f>
        <v>0</v>
      </c>
      <c r="J77" s="82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91">
        <f>[12]Ит.пр!I8</f>
        <v>0</v>
      </c>
      <c r="J78" s="82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 Стенников</v>
      </c>
      <c r="G79" s="24"/>
      <c r="H79" s="6"/>
      <c r="I79" s="14"/>
      <c r="J79" s="41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4"/>
      <c r="J80" s="41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 Сапунов</v>
      </c>
      <c r="G81" s="24"/>
      <c r="H81" s="6"/>
      <c r="I81" s="40"/>
    </row>
    <row r="82" spans="1:19" ht="23.1" customHeight="1">
      <c r="C82" s="1"/>
      <c r="F82" t="str">
        <f>[1]реквизиты!$G$9</f>
        <v>/г.Качканар/</v>
      </c>
      <c r="H82" s="7"/>
      <c r="I82" s="40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topLeftCell="A16" zoomScale="75" zoomScaleNormal="75" workbookViewId="0">
      <selection activeCell="J74" sqref="J74"/>
    </sheetView>
  </sheetViews>
  <sheetFormatPr defaultRowHeight="13.2"/>
  <cols>
    <col min="1" max="1" width="8.44140625" customWidth="1"/>
    <col min="2" max="2" width="4.21875" customWidth="1"/>
    <col min="3" max="3" width="25.33203125" customWidth="1"/>
    <col min="4" max="4" width="12.88671875" customWidth="1"/>
    <col min="5" max="5" width="21.44140625" customWidth="1"/>
    <col min="6" max="6" width="10.21875" customWidth="1"/>
    <col min="7" max="7" width="4.88671875" customWidth="1"/>
    <col min="8" max="8" width="43.77734375" customWidth="1"/>
  </cols>
  <sheetData>
    <row r="1" spans="1:8" ht="21">
      <c r="A1" s="123" t="s">
        <v>7</v>
      </c>
      <c r="B1" s="123"/>
      <c r="C1" s="123"/>
      <c r="D1" s="123"/>
      <c r="E1" s="123"/>
      <c r="F1" s="123"/>
      <c r="G1" s="123"/>
      <c r="H1" s="123"/>
    </row>
    <row r="2" spans="1:8" ht="15.6">
      <c r="A2" s="109" t="s">
        <v>25</v>
      </c>
      <c r="B2" s="109"/>
      <c r="C2" s="109"/>
      <c r="D2" s="109"/>
      <c r="E2" s="109"/>
      <c r="F2" s="109"/>
      <c r="G2" s="109"/>
      <c r="H2" s="109"/>
    </row>
    <row r="3" spans="1:8" ht="23.25" customHeight="1">
      <c r="A3" s="169" t="str">
        <f>призеры!A3</f>
        <v xml:space="preserve">Чемпионат Уральского федерального округа по самбо среди мужчин </v>
      </c>
      <c r="B3" s="169"/>
      <c r="C3" s="169"/>
      <c r="D3" s="169"/>
      <c r="E3" s="169"/>
      <c r="F3" s="169"/>
      <c r="G3" s="169"/>
      <c r="H3" s="169"/>
    </row>
    <row r="4" spans="1:8" ht="16.2" thickBot="1">
      <c r="A4" s="109" t="str">
        <f>призеры!A4</f>
        <v>15-16 декабря 2017г.                                              г.Верхняя Пышма</v>
      </c>
      <c r="B4" s="109"/>
      <c r="C4" s="109"/>
      <c r="D4" s="109"/>
      <c r="E4" s="109"/>
      <c r="F4" s="109"/>
      <c r="G4" s="109"/>
      <c r="H4" s="109"/>
    </row>
    <row r="5" spans="1:8" ht="12.75" customHeight="1">
      <c r="A5" s="170" t="s">
        <v>26</v>
      </c>
      <c r="B5" s="172" t="s">
        <v>0</v>
      </c>
      <c r="C5" s="112" t="s">
        <v>1</v>
      </c>
      <c r="D5" s="112" t="s">
        <v>2</v>
      </c>
      <c r="E5" s="112" t="s">
        <v>27</v>
      </c>
      <c r="F5" s="172" t="s">
        <v>28</v>
      </c>
      <c r="G5" s="166" t="s">
        <v>29</v>
      </c>
      <c r="H5" s="125" t="s">
        <v>30</v>
      </c>
    </row>
    <row r="6" spans="1:8" ht="13.5" customHeight="1" thickBot="1">
      <c r="A6" s="171"/>
      <c r="B6" s="173"/>
      <c r="C6" s="174"/>
      <c r="D6" s="174"/>
      <c r="E6" s="174"/>
      <c r="F6" s="173"/>
      <c r="G6" s="167"/>
      <c r="H6" s="168"/>
    </row>
    <row r="7" spans="1:8" ht="16.8" customHeight="1">
      <c r="A7" s="130" t="s">
        <v>45</v>
      </c>
      <c r="B7" s="131"/>
      <c r="C7" s="131"/>
      <c r="D7" s="131"/>
      <c r="E7" s="131"/>
      <c r="F7" s="131"/>
      <c r="G7" s="131"/>
      <c r="H7" s="132"/>
    </row>
    <row r="8" spans="1:8" ht="24" hidden="1" customHeight="1">
      <c r="A8" s="61">
        <v>48</v>
      </c>
      <c r="B8" s="95">
        <v>1</v>
      </c>
      <c r="C8" s="62" t="str">
        <f>призеры!C8</f>
        <v>САДУАКАСОВ Нурсултан Алексеевич</v>
      </c>
      <c r="D8" s="62" t="str">
        <f>призеры!D8</f>
        <v>05.09.00, КМС</v>
      </c>
      <c r="E8" s="62" t="str">
        <f>призеры!F8</f>
        <v>Р.Алтай, Г-Алтайск, Сдюшор</v>
      </c>
      <c r="F8" s="63">
        <f>[2]пр.взв!$AH$7</f>
        <v>12</v>
      </c>
      <c r="G8" s="63"/>
      <c r="H8" s="64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9" spans="1:8" ht="24" hidden="1" customHeight="1">
      <c r="A9" s="65">
        <v>48</v>
      </c>
      <c r="B9" s="96">
        <v>2</v>
      </c>
      <c r="C9" s="66" t="str">
        <f>призеры!C9</f>
        <v>ЯГУНОВ Максим Дмитриевич</v>
      </c>
      <c r="D9" s="66" t="str">
        <f>призеры!D9</f>
        <v>17.12.00, КМС</v>
      </c>
      <c r="E9" s="66" t="str">
        <f>призеры!F9</f>
        <v>Кемеровская, Кемерово, МО</v>
      </c>
      <c r="F9" s="68">
        <f>[2]пр.взв!$AH$7</f>
        <v>12</v>
      </c>
      <c r="G9" s="68"/>
      <c r="H9" s="67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0" spans="1:8" ht="24" hidden="1" customHeight="1">
      <c r="A10" s="65">
        <v>48</v>
      </c>
      <c r="B10" s="97">
        <v>3</v>
      </c>
      <c r="C10" s="66" t="str">
        <f>призеры!C10</f>
        <v>ВЕРЕТНОВ Владимир Евгеньевич</v>
      </c>
      <c r="D10" s="66" t="str">
        <f>призеры!D10</f>
        <v>01.11.01, 1р</v>
      </c>
      <c r="E10" s="66" t="str">
        <f>призеры!F10</f>
        <v>Иркутская, Усть-Кут</v>
      </c>
      <c r="F10" s="68">
        <f>[2]пр.взв!$AH$7</f>
        <v>12</v>
      </c>
      <c r="G10" s="68"/>
      <c r="H10" s="67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1" spans="1:8" ht="24" hidden="1" customHeight="1">
      <c r="A11" s="65">
        <v>48</v>
      </c>
      <c r="B11" s="96">
        <v>3</v>
      </c>
      <c r="C11" s="66" t="str">
        <f>призеры!C11</f>
        <v>ЦЫДЕМПИЛОВ Владимир Валерьевич</v>
      </c>
      <c r="D11" s="66" t="str">
        <f>призеры!D11</f>
        <v>27.09.01, 1р</v>
      </c>
      <c r="E11" s="66" t="str">
        <f>призеры!F11</f>
        <v>Р.Бурятия, Улан-Удэ</v>
      </c>
      <c r="F11" s="68">
        <f>[2]пр.взв!$AH$7</f>
        <v>12</v>
      </c>
      <c r="G11" s="68"/>
      <c r="H11" s="67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2" spans="1:8" ht="24" customHeight="1">
      <c r="A12" s="65">
        <v>52</v>
      </c>
      <c r="B12" s="98">
        <v>1</v>
      </c>
      <c r="C12" s="100" t="str">
        <f>призеры!C15</f>
        <v>УДАРЦЕВ Максим Михайлович</v>
      </c>
      <c r="D12" s="100" t="str">
        <f>призеры!D15</f>
        <v>27.11.99, КМС</v>
      </c>
      <c r="E12" s="100" t="str">
        <f>призеры!F15</f>
        <v>Курганская, Курган, СШОР№1</v>
      </c>
      <c r="F12" s="101">
        <f>[3]пр.взв!$AH$7</f>
        <v>12</v>
      </c>
      <c r="G12" s="101">
        <v>4</v>
      </c>
      <c r="H12" s="102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Курганская, Свердловская, Хмао-Югра, Челябинская, , , , , , , </v>
      </c>
    </row>
    <row r="13" spans="1:8" ht="24" customHeight="1">
      <c r="A13" s="65">
        <v>52</v>
      </c>
      <c r="B13" s="99">
        <v>2</v>
      </c>
      <c r="C13" s="100" t="str">
        <f>призеры!C16</f>
        <v>СЫРОПЯТОВ Алексей Игоревич</v>
      </c>
      <c r="D13" s="100" t="str">
        <f>призеры!D16</f>
        <v>04.06.97, КМС</v>
      </c>
      <c r="E13" s="100" t="str">
        <f>призеры!F16</f>
        <v>Свердловская, Екатеринбург, ПР</v>
      </c>
      <c r="F13" s="101">
        <f>[3]пр.взв!$AH$7</f>
        <v>12</v>
      </c>
      <c r="G13" s="101">
        <v>3</v>
      </c>
      <c r="H13" s="102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Курганская, Свердловская, Хмао-Югра, Челябинская, , , , , , , </v>
      </c>
    </row>
    <row r="14" spans="1:8" ht="24" customHeight="1">
      <c r="A14" s="65">
        <v>52</v>
      </c>
      <c r="B14" s="98">
        <v>3</v>
      </c>
      <c r="C14" s="100" t="str">
        <f>призеры!C17</f>
        <v>СИРАЖЕТДИНОВ Денис Хамматович</v>
      </c>
      <c r="D14" s="100" t="str">
        <f>призеры!D17</f>
        <v>25.07.91, КМС</v>
      </c>
      <c r="E14" s="100" t="str">
        <f>призеры!F17</f>
        <v xml:space="preserve">Челябинская, Аргаяш, </v>
      </c>
      <c r="F14" s="101">
        <f>[3]пр.взв!$AH$7</f>
        <v>12</v>
      </c>
      <c r="G14" s="107" t="s">
        <v>6</v>
      </c>
      <c r="H14" s="102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Курганская, Свердловская, Хмао-Югра, Челябинская, , , , , , , </v>
      </c>
    </row>
    <row r="15" spans="1:8" ht="24" hidden="1" customHeight="1">
      <c r="A15" s="65">
        <v>52</v>
      </c>
      <c r="B15" s="96">
        <v>3</v>
      </c>
      <c r="C15" s="100" t="str">
        <f>призеры!C18</f>
        <v>АБДУЛЛАЕВ Хаял Юсифович</v>
      </c>
      <c r="D15" s="100" t="str">
        <f>призеры!D18</f>
        <v>01.01.98, МС</v>
      </c>
      <c r="E15" s="100" t="str">
        <f>призеры!F18</f>
        <v>Свердловская, В-Пышма, КС"УГМК"</v>
      </c>
      <c r="F15" s="101">
        <f>[3]пр.взв!$AH$7</f>
        <v>12</v>
      </c>
      <c r="G15" s="101"/>
      <c r="H15" s="102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Курганская, Свердловская, Хмао-Югра, Челябинская, , , , , , , </v>
      </c>
    </row>
    <row r="16" spans="1:8" ht="24" customHeight="1">
      <c r="A16" s="65">
        <v>57</v>
      </c>
      <c r="B16" s="92" t="s">
        <v>4</v>
      </c>
      <c r="C16" s="100" t="str">
        <f>призеры!C22</f>
        <v>СЫРЫХ Алексей Дмитриевич</v>
      </c>
      <c r="D16" s="100" t="str">
        <f>призеры!D22</f>
        <v>18.07.99, КМС</v>
      </c>
      <c r="E16" s="100" t="str">
        <f>призеры!F22</f>
        <v>Свердловская, Н-Тагил, ДЮСШ</v>
      </c>
      <c r="F16" s="101">
        <f>[4]пр.взв!$AH$7</f>
        <v>12</v>
      </c>
      <c r="G16" s="101">
        <v>4</v>
      </c>
      <c r="H16" s="10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, , , , , , </v>
      </c>
    </row>
    <row r="17" spans="1:10" ht="24" customHeight="1">
      <c r="A17" s="65">
        <v>57</v>
      </c>
      <c r="B17" s="92" t="s">
        <v>5</v>
      </c>
      <c r="C17" s="100" t="str">
        <f>призеры!C23</f>
        <v>ПАХОМОВ Алексей Дмитриевич</v>
      </c>
      <c r="D17" s="100" t="str">
        <f>призеры!D23</f>
        <v>31.07.98, КМС</v>
      </c>
      <c r="E17" s="100" t="str">
        <f>призеры!F23</f>
        <v>Курганская, Шадринск, ШГПУ</v>
      </c>
      <c r="F17" s="101">
        <f>[4]пр.взв!$AH$7</f>
        <v>12</v>
      </c>
      <c r="G17" s="101">
        <v>3</v>
      </c>
      <c r="H17" s="10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, , , , , , </v>
      </c>
    </row>
    <row r="18" spans="1:10" ht="24" customHeight="1">
      <c r="A18" s="65">
        <v>57</v>
      </c>
      <c r="B18" s="92" t="s">
        <v>6</v>
      </c>
      <c r="C18" s="100" t="str">
        <f>призеры!C24</f>
        <v>ЛЕЛЕКОВ Александр Витальевич</v>
      </c>
      <c r="D18" s="100" t="str">
        <f>призеры!D24</f>
        <v>18.02.96, КМС</v>
      </c>
      <c r="E18" s="100" t="str">
        <f>призеры!F24</f>
        <v>Свердловская, В-Пышма, ДЮСШ</v>
      </c>
      <c r="F18" s="101">
        <f>[4]пр.взв!$AH$7</f>
        <v>12</v>
      </c>
      <c r="G18" s="101">
        <v>3</v>
      </c>
      <c r="H18" s="10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, , , , , , </v>
      </c>
    </row>
    <row r="19" spans="1:10" ht="24" hidden="1" customHeight="1">
      <c r="A19" s="65">
        <v>57</v>
      </c>
      <c r="B19" s="92" t="s">
        <v>6</v>
      </c>
      <c r="C19" s="100" t="str">
        <f>призеры!C25</f>
        <v>МУЛЛАГАЛИЕВ Айнур Наилевич</v>
      </c>
      <c r="D19" s="100" t="str">
        <f>призеры!D25</f>
        <v>19.11.92, МСМК</v>
      </c>
      <c r="E19" s="100" t="str">
        <f>призеры!F25</f>
        <v>Свердловская, В-Пышма, КС "УГМК"</v>
      </c>
      <c r="F19" s="101">
        <f>[4]пр.взв!$AH$7</f>
        <v>12</v>
      </c>
      <c r="G19" s="101"/>
      <c r="H19" s="10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, , , , , , </v>
      </c>
    </row>
    <row r="20" spans="1:10" ht="24" hidden="1" customHeight="1">
      <c r="A20" s="65">
        <v>62</v>
      </c>
      <c r="B20" s="92" t="s">
        <v>4</v>
      </c>
      <c r="C20" s="100" t="str">
        <f>призеры!C29</f>
        <v>ПОНОМАРЕНКО Данил Юрьевич</v>
      </c>
      <c r="D20" s="100" t="str">
        <f>призеры!D29</f>
        <v>07.09.91, МСМК</v>
      </c>
      <c r="E20" s="100" t="str">
        <f>призеры!F29</f>
        <v>Свердловская, В-Пышма, КС"УГМК"</v>
      </c>
      <c r="F20" s="101">
        <f>[5]пр.взв!$AH$7</f>
        <v>19</v>
      </c>
      <c r="G20" s="100"/>
      <c r="H20" s="10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1" spans="1:10" ht="24" customHeight="1">
      <c r="A21" s="65">
        <v>62</v>
      </c>
      <c r="B21" s="92" t="s">
        <v>5</v>
      </c>
      <c r="C21" s="100" t="str">
        <f>призеры!C30</f>
        <v>МИНАТУЛЛАЕВ Магомедзапир Багаутдинович</v>
      </c>
      <c r="D21" s="100" t="str">
        <f>призеры!D30</f>
        <v>27.06.98, КМС</v>
      </c>
      <c r="E21" s="100" t="str">
        <f>призеры!F30</f>
        <v xml:space="preserve">Хмао-Югра, Радужный, </v>
      </c>
      <c r="F21" s="101">
        <f>[5]пр.взв!$AH$7</f>
        <v>19</v>
      </c>
      <c r="G21" s="100">
        <v>3</v>
      </c>
      <c r="H21" s="10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2" spans="1:10" ht="24" hidden="1" customHeight="1">
      <c r="A22" s="65">
        <v>62</v>
      </c>
      <c r="B22" s="92" t="s">
        <v>6</v>
      </c>
      <c r="C22" s="100" t="str">
        <f>призеры!C31</f>
        <v>СМЕРТИН Егор Евгеньевич</v>
      </c>
      <c r="D22" s="100" t="str">
        <f>призеры!D31</f>
        <v>26.02.95, МС</v>
      </c>
      <c r="E22" s="100" t="str">
        <f>призеры!F31</f>
        <v>Свердловская, В-Пышма, КС "УГМК"</v>
      </c>
      <c r="F22" s="101">
        <f>[5]пр.взв!$AH$7</f>
        <v>19</v>
      </c>
      <c r="G22" s="100"/>
      <c r="H22" s="10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3" spans="1:10" ht="24" customHeight="1">
      <c r="A23" s="65">
        <v>62</v>
      </c>
      <c r="B23" s="92" t="s">
        <v>6</v>
      </c>
      <c r="C23" s="100" t="str">
        <f>призеры!C32</f>
        <v>КУКУШКИН Олег Игоревич</v>
      </c>
      <c r="D23" s="100" t="str">
        <f>призеры!D32</f>
        <v>17.02.98, КМС</v>
      </c>
      <c r="E23" s="100" t="str">
        <f>призеры!F32</f>
        <v>Свердловская, Н-Тагил, ДЮСШ</v>
      </c>
      <c r="F23" s="101">
        <f>[5]пр.взв!$AH$7</f>
        <v>19</v>
      </c>
      <c r="G23" s="100">
        <v>5</v>
      </c>
      <c r="H23" s="10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4" spans="1:10" ht="24" hidden="1" customHeight="1">
      <c r="A24" s="65">
        <v>68</v>
      </c>
      <c r="B24" s="92" t="s">
        <v>4</v>
      </c>
      <c r="C24" s="100" t="str">
        <f>призеры!C36</f>
        <v>АБДУЛАЕВ Магомед Ахмедович</v>
      </c>
      <c r="D24" s="100" t="str">
        <f>призеры!D36</f>
        <v>18.03.94, МС</v>
      </c>
      <c r="E24" s="100" t="str">
        <f>призеры!F36</f>
        <v>Свердловская, Екатеринбург, ПР</v>
      </c>
      <c r="F24" s="101">
        <f>[6]пр.взв!$AH$7</f>
        <v>21</v>
      </c>
      <c r="G24" s="101"/>
      <c r="H24" s="10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5" spans="1:10" ht="24" hidden="1" customHeight="1">
      <c r="A25" s="65">
        <v>68</v>
      </c>
      <c r="B25" s="92" t="s">
        <v>5</v>
      </c>
      <c r="C25" s="100" t="str">
        <f>призеры!C37</f>
        <v>АДУКОВ Абдулкадыр Муртузалиевич</v>
      </c>
      <c r="D25" s="100" t="str">
        <f>призеры!D37</f>
        <v>17.09.94, МС</v>
      </c>
      <c r="E25" s="100" t="str">
        <f>призеры!F37</f>
        <v>Свердловская, В-Пышма, КС"УГМК"</v>
      </c>
      <c r="F25" s="101">
        <f>[6]пр.взв!$AH$7</f>
        <v>21</v>
      </c>
      <c r="G25" s="101"/>
      <c r="H25" s="10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6" spans="1:10" ht="24" hidden="1" customHeight="1">
      <c r="A26" s="65">
        <v>68</v>
      </c>
      <c r="B26" s="92" t="s">
        <v>6</v>
      </c>
      <c r="C26" s="100" t="str">
        <f>призеры!C38</f>
        <v>ВАСИЛЬЕВ Сергей Геннадьевич</v>
      </c>
      <c r="D26" s="100" t="str">
        <f>призеры!D38</f>
        <v>31.05.93, МС</v>
      </c>
      <c r="E26" s="100" t="str">
        <f>призеры!F38</f>
        <v xml:space="preserve">Челябинская, Увельский, </v>
      </c>
      <c r="F26" s="101">
        <f>[6]пр.взв!$AH$7</f>
        <v>21</v>
      </c>
      <c r="G26" s="101"/>
      <c r="H26" s="10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</row>
    <row r="27" spans="1:10" ht="24" customHeight="1">
      <c r="A27" s="65">
        <v>68</v>
      </c>
      <c r="B27" s="92" t="s">
        <v>6</v>
      </c>
      <c r="C27" s="100" t="str">
        <f>призеры!C39</f>
        <v>БУТЕНКО Максим Игоревич</v>
      </c>
      <c r="D27" s="100" t="str">
        <f>призеры!D39</f>
        <v>15.03.97, КМС</v>
      </c>
      <c r="E27" s="100" t="str">
        <f>призеры!F39</f>
        <v>Курганская, Курган, СШОР№1</v>
      </c>
      <c r="F27" s="101">
        <f>[6]пр.взв!$AH$7</f>
        <v>21</v>
      </c>
      <c r="G27" s="101">
        <v>4</v>
      </c>
      <c r="H27" s="10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Хмао-Югра, Челябинская, , , , , , </v>
      </c>
      <c r="J27" s="38" t="s">
        <v>44</v>
      </c>
    </row>
    <row r="28" spans="1:10" ht="24" hidden="1" customHeight="1">
      <c r="A28" s="65">
        <v>74</v>
      </c>
      <c r="B28" s="93" t="s">
        <v>4</v>
      </c>
      <c r="C28" s="100" t="str">
        <f>призеры!C43</f>
        <v>НИКОЛАЕВ Владимир Владимирович</v>
      </c>
      <c r="D28" s="100" t="str">
        <f>призеры!D43</f>
        <v>27.03.91, МС</v>
      </c>
      <c r="E28" s="100" t="str">
        <f>призеры!F43</f>
        <v>Свердловская, В-Пышма, КС"УГМК"</v>
      </c>
      <c r="F28" s="101">
        <f>[7]пр.взв!$AH$7</f>
        <v>24</v>
      </c>
      <c r="G28" s="100"/>
      <c r="H28" s="10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29" spans="1:10" ht="24" hidden="1" customHeight="1">
      <c r="A29" s="65">
        <v>74</v>
      </c>
      <c r="B29" s="93" t="s">
        <v>5</v>
      </c>
      <c r="C29" s="100" t="str">
        <f>призеры!C44</f>
        <v>ГАДЖИЕВ Расул Магомедшапиевич</v>
      </c>
      <c r="D29" s="100" t="str">
        <f>призеры!D44</f>
        <v>09.07.95, МС</v>
      </c>
      <c r="E29" s="100" t="str">
        <f>призеры!F44</f>
        <v>Свердловская, В-Пышма, КС"УГМК"</v>
      </c>
      <c r="F29" s="101">
        <f>[7]пр.взв!$AH$7</f>
        <v>24</v>
      </c>
      <c r="G29" s="100"/>
      <c r="H29" s="10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0" spans="1:10" ht="24" hidden="1" customHeight="1">
      <c r="A30" s="65">
        <v>74</v>
      </c>
      <c r="B30" s="93" t="s">
        <v>6</v>
      </c>
      <c r="C30" s="100" t="str">
        <f>призеры!C45</f>
        <v>СУХОМЛИНОВ Евгений Игоревич</v>
      </c>
      <c r="D30" s="100" t="str">
        <f>призеры!D45</f>
        <v>17.07.91, МСМК</v>
      </c>
      <c r="E30" s="100" t="str">
        <f>призеры!F45</f>
        <v>Свердловская, В-Пышма, КС"УГМК"</v>
      </c>
      <c r="F30" s="101">
        <f>[7]пр.взв!$AH$7</f>
        <v>24</v>
      </c>
      <c r="G30" s="100"/>
      <c r="H30" s="10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1" spans="1:10" ht="24" hidden="1" customHeight="1">
      <c r="A31" s="65">
        <v>74</v>
      </c>
      <c r="B31" s="93" t="s">
        <v>6</v>
      </c>
      <c r="C31" s="100" t="str">
        <f>призеры!C46</f>
        <v>ВОЗОВ Александр Иванович</v>
      </c>
      <c r="D31" s="100" t="str">
        <f>призеры!D46</f>
        <v>24.10.95, МС</v>
      </c>
      <c r="E31" s="100" t="str">
        <f>призеры!F46</f>
        <v>Курганская, Шадринск, ШГПУ</v>
      </c>
      <c r="F31" s="101">
        <f>[7]пр.взв!$AH$7</f>
        <v>24</v>
      </c>
      <c r="G31" s="100"/>
      <c r="H31" s="10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, , , , , </v>
      </c>
    </row>
    <row r="32" spans="1:10" ht="24" hidden="1" customHeight="1">
      <c r="A32" s="65">
        <v>82</v>
      </c>
      <c r="B32" s="93" t="s">
        <v>4</v>
      </c>
      <c r="C32" s="100" t="str">
        <f>призеры!C50</f>
        <v>СУХАНОВ Денис Николаевич</v>
      </c>
      <c r="D32" s="100" t="str">
        <f>призеры!D50</f>
        <v>22.03.91, МСМК</v>
      </c>
      <c r="E32" s="100" t="str">
        <f>призеры!F50</f>
        <v>Курганская, Курган, СШОР№1</v>
      </c>
      <c r="F32" s="101">
        <f>[8]пр.взв!$AH$7</f>
        <v>16</v>
      </c>
      <c r="G32" s="101"/>
      <c r="H32" s="10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</row>
    <row r="33" spans="1:9" ht="24" customHeight="1">
      <c r="A33" s="65">
        <v>82</v>
      </c>
      <c r="B33" s="93" t="s">
        <v>5</v>
      </c>
      <c r="C33" s="100" t="str">
        <f>призеры!C51</f>
        <v>ВОРОНИН Дмитрий Олегович</v>
      </c>
      <c r="D33" s="100" t="str">
        <f>призеры!D51</f>
        <v>01.11.97, КМС</v>
      </c>
      <c r="E33" s="100" t="str">
        <f>призеры!F51</f>
        <v>Курганская, Курган, СШОР№1</v>
      </c>
      <c r="F33" s="101">
        <f>[8]пр.взв!$AH$7</f>
        <v>16</v>
      </c>
      <c r="G33" s="101">
        <v>3</v>
      </c>
      <c r="H33" s="10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</row>
    <row r="34" spans="1:9" ht="24" customHeight="1">
      <c r="A34" s="65">
        <v>82</v>
      </c>
      <c r="B34" s="93" t="s">
        <v>6</v>
      </c>
      <c r="C34" s="100" t="str">
        <f>призеры!C52</f>
        <v>ЗИМИН Максим Андреевич</v>
      </c>
      <c r="D34" s="100" t="str">
        <f>призеры!D52</f>
        <v>31.01.95, КМС</v>
      </c>
      <c r="E34" s="100" t="str">
        <f>призеры!F52</f>
        <v xml:space="preserve">Челябинская, Челябинск, </v>
      </c>
      <c r="F34" s="101">
        <f>[8]пр.взв!$AH$7</f>
        <v>16</v>
      </c>
      <c r="G34" s="101">
        <v>3</v>
      </c>
      <c r="H34" s="10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</row>
    <row r="35" spans="1:9" ht="24" customHeight="1">
      <c r="A35" s="65">
        <v>82</v>
      </c>
      <c r="B35" s="93" t="s">
        <v>6</v>
      </c>
      <c r="C35" s="100" t="str">
        <f>призеры!C53</f>
        <v>ПОЗДЕЕВ Дмитрий Андреевич</v>
      </c>
      <c r="D35" s="100" t="str">
        <f>призеры!D53</f>
        <v>06.05.95, МС</v>
      </c>
      <c r="E35" s="100" t="str">
        <f>призеры!F53</f>
        <v>Свердловская, В-Пышма, КС"УГМК"</v>
      </c>
      <c r="F35" s="101">
        <f>[8]пр.взв!$AH$7</f>
        <v>16</v>
      </c>
      <c r="G35" s="101"/>
      <c r="H35" s="10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Хмао-Югра, Челябинская, , , , , , </v>
      </c>
    </row>
    <row r="36" spans="1:9" ht="24" customHeight="1">
      <c r="A36" s="65">
        <v>90</v>
      </c>
      <c r="B36" s="93" t="s">
        <v>4</v>
      </c>
      <c r="C36" s="100" t="str">
        <f>призеры!C57</f>
        <v>ХВОРОВ Владимир Андреевич</v>
      </c>
      <c r="D36" s="100" t="str">
        <f>призеры!D57</f>
        <v>10.11.94, МС</v>
      </c>
      <c r="E36" s="100" t="str">
        <f>призеры!F57</f>
        <v>Свердловская, В-Пышма, КС"УГМК"</v>
      </c>
      <c r="F36" s="101">
        <f>[9]пр.взв!$AH$7</f>
        <v>11</v>
      </c>
      <c r="G36" s="100"/>
      <c r="H36" s="10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Хмао-Югра, Челябинская, , , , , , , , </v>
      </c>
    </row>
    <row r="37" spans="1:9" ht="24" hidden="1" customHeight="1">
      <c r="A37" s="65">
        <v>90</v>
      </c>
      <c r="B37" s="93" t="s">
        <v>5</v>
      </c>
      <c r="C37" s="100" t="str">
        <f>призеры!C58</f>
        <v>КАРПОВ Дмитрий Геннадьевич</v>
      </c>
      <c r="D37" s="100" t="str">
        <f>призеры!D58</f>
        <v>27.08.89, МСМК</v>
      </c>
      <c r="E37" s="100" t="str">
        <f>призеры!F58</f>
        <v>Свердловская, В-Пышма, КС"УГМК"</v>
      </c>
      <c r="F37" s="101">
        <f>[9]пр.взв!$AH$7</f>
        <v>11</v>
      </c>
      <c r="G37" s="100"/>
      <c r="H37" s="10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Хмао-Югра, Челябинская, , , , , , , , </v>
      </c>
    </row>
    <row r="38" spans="1:9" ht="24" hidden="1" customHeight="1">
      <c r="A38" s="65">
        <v>90</v>
      </c>
      <c r="B38" s="93" t="s">
        <v>6</v>
      </c>
      <c r="C38" s="100" t="str">
        <f>призеры!C59</f>
        <v>АДАЕВ Исмаил Залимханович</v>
      </c>
      <c r="D38" s="100" t="str">
        <f>призеры!D59</f>
        <v>09.04.94, МС</v>
      </c>
      <c r="E38" s="100" t="str">
        <f>призеры!F59</f>
        <v xml:space="preserve">Хмао-Югра, Радужный, </v>
      </c>
      <c r="F38" s="101">
        <f>[9]пр.взв!$AH$7</f>
        <v>11</v>
      </c>
      <c r="G38" s="100"/>
      <c r="H38" s="10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Хмао-Югра, Челябинская, , , , , , , , </v>
      </c>
    </row>
    <row r="39" spans="1:9" ht="24" hidden="1" customHeight="1">
      <c r="A39" s="65">
        <v>90</v>
      </c>
      <c r="B39" s="93" t="s">
        <v>6</v>
      </c>
      <c r="C39" s="100" t="str">
        <f>призеры!C60</f>
        <v>БАЛАКИРЕВ Сергей Александрович</v>
      </c>
      <c r="D39" s="100" t="str">
        <f>призеры!D60</f>
        <v>10.05.97, МС</v>
      </c>
      <c r="E39" s="100" t="str">
        <f>призеры!F60</f>
        <v>Свердловская, В-Пышма, КС"УГМК"</v>
      </c>
      <c r="F39" s="101">
        <f>[9]пр.взв!$AH$7</f>
        <v>11</v>
      </c>
      <c r="G39" s="100"/>
      <c r="H39" s="10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Свердловская, Хмао-Югра, Челябинская, , , , , , , , </v>
      </c>
    </row>
    <row r="40" spans="1:9" ht="24" hidden="1" customHeight="1">
      <c r="A40" s="65">
        <v>100</v>
      </c>
      <c r="B40" s="93" t="s">
        <v>4</v>
      </c>
      <c r="C40" s="103" t="str">
        <f>призеры!C64</f>
        <v>ГОРБАЛЬ Александр Михайлович</v>
      </c>
      <c r="D40" s="103" t="str">
        <f>призеры!D64</f>
        <v>10.04.91, МСМК</v>
      </c>
      <c r="E40" s="103" t="str">
        <f>призеры!F64</f>
        <v>Курганская, Курган, ЦСП</v>
      </c>
      <c r="F40" s="101">
        <f>[10]пр.взв!$AH$7</f>
        <v>13</v>
      </c>
      <c r="G40" s="101"/>
      <c r="H40" s="10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1" spans="1:9" ht="24" hidden="1" customHeight="1">
      <c r="A41" s="65">
        <v>100</v>
      </c>
      <c r="B41" s="93" t="s">
        <v>5</v>
      </c>
      <c r="C41" s="103" t="str">
        <f>призеры!C65</f>
        <v>ИВАНОВ Анатолий Викторович</v>
      </c>
      <c r="D41" s="103" t="str">
        <f>призеры!D65</f>
        <v>05.02.87, МС</v>
      </c>
      <c r="E41" s="103" t="str">
        <f>призеры!F65</f>
        <v>Курганская, Курган, ДЮСШ№4</v>
      </c>
      <c r="F41" s="101">
        <f>[10]пр.взв!$AH$7</f>
        <v>13</v>
      </c>
      <c r="G41" s="101"/>
      <c r="H41" s="10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2" spans="1:9" ht="24" hidden="1" customHeight="1">
      <c r="A42" s="65">
        <v>100</v>
      </c>
      <c r="B42" s="93" t="s">
        <v>6</v>
      </c>
      <c r="C42" s="103" t="str">
        <f>призеры!C66</f>
        <v>ШУЛЬГА Виталий Викторович</v>
      </c>
      <c r="D42" s="103" t="str">
        <f>призеры!D66</f>
        <v>15.08.88, МСМК</v>
      </c>
      <c r="E42" s="103" t="str">
        <f>призеры!F66</f>
        <v>Свердловская, В-Пышма, КС"УГМК"</v>
      </c>
      <c r="F42" s="101">
        <f>[10]пр.взв!$AH$7</f>
        <v>13</v>
      </c>
      <c r="G42" s="101"/>
      <c r="H42" s="10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3" spans="1:9" ht="24" hidden="1" customHeight="1">
      <c r="A43" s="65">
        <v>100</v>
      </c>
      <c r="B43" s="93" t="s">
        <v>6</v>
      </c>
      <c r="C43" s="103" t="str">
        <f>призеры!C67</f>
        <v>ТОРГАШОВ Дмитрий Сергеевич</v>
      </c>
      <c r="D43" s="103" t="str">
        <f>призеры!D67</f>
        <v>16.03.93, МСМК</v>
      </c>
      <c r="E43" s="103" t="str">
        <f>призеры!F67</f>
        <v>Свердловская, В-Пышма, КС"УГМК"</v>
      </c>
      <c r="F43" s="101">
        <f>[10]пр.взв!$AH$7</f>
        <v>13</v>
      </c>
      <c r="G43" s="101"/>
      <c r="H43" s="10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Тюменская, Хмао-Югра, Челябинская, , , , , , </v>
      </c>
    </row>
    <row r="44" spans="1:9" ht="24" hidden="1" customHeight="1">
      <c r="A44" s="69" t="s">
        <v>32</v>
      </c>
      <c r="B44" s="93" t="s">
        <v>4</v>
      </c>
      <c r="C44" s="103" t="str">
        <f>призеры!C71</f>
        <v>ТАЧКОВ Иван Дмитриевич</v>
      </c>
      <c r="D44" s="103" t="str">
        <f>призеры!D71</f>
        <v>23.03.97, МС</v>
      </c>
      <c r="E44" s="103" t="str">
        <f>призеры!F71</f>
        <v>Свердловская, Екатеринбург, ПР</v>
      </c>
      <c r="F44" s="101">
        <f>[11]пр.взв!$AH$7</f>
        <v>12</v>
      </c>
      <c r="G44" s="101"/>
      <c r="H44" s="10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5" spans="1:9" ht="24" hidden="1" customHeight="1">
      <c r="A45" s="69" t="s">
        <v>32</v>
      </c>
      <c r="B45" s="93" t="s">
        <v>5</v>
      </c>
      <c r="C45" s="103" t="str">
        <f>призеры!C72</f>
        <v>ГЕНИЯТОВ Глеб Эдуардович</v>
      </c>
      <c r="D45" s="103" t="str">
        <f>призеры!D72</f>
        <v>29.04.85, МСМК</v>
      </c>
      <c r="E45" s="103" t="str">
        <f>призеры!F72</f>
        <v>Свердловская, Екатеринбург, ПР</v>
      </c>
      <c r="F45" s="101">
        <f>[11]пр.взв!$AH$7</f>
        <v>12</v>
      </c>
      <c r="G45" s="101"/>
      <c r="H45" s="10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6" spans="1:9" ht="24" customHeight="1">
      <c r="A46" s="69" t="s">
        <v>32</v>
      </c>
      <c r="B46" s="93" t="s">
        <v>6</v>
      </c>
      <c r="C46" s="103" t="str">
        <f>призеры!C73</f>
        <v>ХАПЦЕВ Артур Русланович</v>
      </c>
      <c r="D46" s="103" t="str">
        <f>призеры!D73</f>
        <v>14.11.88,КМС</v>
      </c>
      <c r="E46" s="103" t="str">
        <f>призеры!F73</f>
        <v>Свердловская, В-Пышма, КС"УГМК"</v>
      </c>
      <c r="F46" s="101">
        <f>[11]пр.взв!$AH$7</f>
        <v>12</v>
      </c>
      <c r="G46" s="101"/>
      <c r="H46" s="10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7" spans="1:9" ht="24" customHeight="1" thickBot="1">
      <c r="A47" s="70" t="s">
        <v>32</v>
      </c>
      <c r="B47" s="94" t="s">
        <v>6</v>
      </c>
      <c r="C47" s="104" t="str">
        <f>призеры!C74</f>
        <v>ПЕТРОВ Святослав Васильевич</v>
      </c>
      <c r="D47" s="104" t="str">
        <f>призеры!D74</f>
        <v>29.07.99, КМС</v>
      </c>
      <c r="E47" s="104" t="str">
        <f>призеры!F74</f>
        <v>Свердловская, В-Пышма, КС "УГМК"</v>
      </c>
      <c r="F47" s="105">
        <f>[11]пр.взв!$AH$7</f>
        <v>12</v>
      </c>
      <c r="G47" s="105">
        <v>3</v>
      </c>
      <c r="H47" s="106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, , , , , , , </v>
      </c>
    </row>
    <row r="48" spans="1:9" ht="13.5" customHeight="1">
      <c r="A48" s="162"/>
      <c r="B48" s="163"/>
      <c r="C48" s="163"/>
      <c r="D48" s="163"/>
      <c r="E48" s="163"/>
      <c r="F48" s="163"/>
      <c r="G48" s="163"/>
      <c r="H48" s="163"/>
      <c r="I48" s="1"/>
    </row>
    <row r="49" spans="1:9">
      <c r="A49" s="164"/>
      <c r="B49" s="165"/>
      <c r="C49" s="165"/>
      <c r="D49" s="165"/>
      <c r="E49" s="165"/>
      <c r="F49" s="165"/>
      <c r="G49" s="165"/>
      <c r="H49" s="165"/>
      <c r="I49" s="1"/>
    </row>
    <row r="50" spans="1:9" hidden="1">
      <c r="A50" s="147">
        <v>52</v>
      </c>
      <c r="B50" s="148" t="s">
        <v>4</v>
      </c>
      <c r="C50" s="149" t="s">
        <v>33</v>
      </c>
      <c r="D50" s="151" t="s">
        <v>34</v>
      </c>
      <c r="E50" s="153" t="s">
        <v>35</v>
      </c>
      <c r="F50" s="155" t="s">
        <v>36</v>
      </c>
      <c r="G50" s="151">
        <v>4</v>
      </c>
      <c r="H50" s="157" t="s">
        <v>37</v>
      </c>
    </row>
    <row r="51" spans="1:9" ht="13.8" hidden="1" thickBot="1">
      <c r="A51" s="138"/>
      <c r="B51" s="140"/>
      <c r="C51" s="150"/>
      <c r="D51" s="152"/>
      <c r="E51" s="154"/>
      <c r="F51" s="156"/>
      <c r="G51" s="156"/>
      <c r="H51" s="136"/>
    </row>
    <row r="52" spans="1:9" hidden="1">
      <c r="A52" s="147">
        <v>57</v>
      </c>
      <c r="B52" s="148" t="s">
        <v>4</v>
      </c>
      <c r="C52" s="159" t="s">
        <v>38</v>
      </c>
      <c r="D52" s="160" t="s">
        <v>39</v>
      </c>
      <c r="E52" s="161" t="s">
        <v>40</v>
      </c>
      <c r="F52" s="158" t="s">
        <v>41</v>
      </c>
      <c r="G52" s="158" t="s">
        <v>31</v>
      </c>
      <c r="H52" s="157" t="s">
        <v>42</v>
      </c>
    </row>
    <row r="53" spans="1:9" ht="13.8" hidden="1" thickBot="1">
      <c r="A53" s="138"/>
      <c r="B53" s="140"/>
      <c r="C53" s="142"/>
      <c r="D53" s="144"/>
      <c r="E53" s="146"/>
      <c r="F53" s="134"/>
      <c r="G53" s="134"/>
      <c r="H53" s="136"/>
    </row>
    <row r="54" spans="1:9" hidden="1">
      <c r="A54" s="147">
        <v>62</v>
      </c>
      <c r="B54" s="148" t="s">
        <v>4</v>
      </c>
      <c r="C54" s="149" t="s">
        <v>33</v>
      </c>
      <c r="D54" s="151" t="s">
        <v>34</v>
      </c>
      <c r="E54" s="153" t="s">
        <v>35</v>
      </c>
      <c r="F54" s="155" t="s">
        <v>36</v>
      </c>
      <c r="G54" s="151">
        <v>4</v>
      </c>
      <c r="H54" s="157" t="s">
        <v>37</v>
      </c>
    </row>
    <row r="55" spans="1:9" ht="13.8" hidden="1" thickBot="1">
      <c r="A55" s="138"/>
      <c r="B55" s="140"/>
      <c r="C55" s="150"/>
      <c r="D55" s="152"/>
      <c r="E55" s="154"/>
      <c r="F55" s="156"/>
      <c r="G55" s="156"/>
      <c r="H55" s="136"/>
    </row>
    <row r="56" spans="1:9" hidden="1">
      <c r="A56" s="137">
        <v>68</v>
      </c>
      <c r="B56" s="139" t="s">
        <v>4</v>
      </c>
      <c r="C56" s="141"/>
      <c r="D56" s="143"/>
      <c r="E56" s="145"/>
      <c r="F56" s="133"/>
      <c r="G56" s="133"/>
      <c r="H56" s="135" t="s">
        <v>43</v>
      </c>
    </row>
    <row r="57" spans="1:9" ht="13.8" hidden="1" thickBot="1">
      <c r="A57" s="138"/>
      <c r="B57" s="140"/>
      <c r="C57" s="142"/>
      <c r="D57" s="144"/>
      <c r="E57" s="146"/>
      <c r="F57" s="134"/>
      <c r="G57" s="134"/>
      <c r="H57" s="136"/>
    </row>
    <row r="58" spans="1:9" hidden="1">
      <c r="A58" s="147">
        <v>74</v>
      </c>
      <c r="B58" s="148" t="s">
        <v>4</v>
      </c>
      <c r="C58" s="149" t="s">
        <v>33</v>
      </c>
      <c r="D58" s="151" t="s">
        <v>34</v>
      </c>
      <c r="E58" s="153" t="s">
        <v>35</v>
      </c>
      <c r="F58" s="155" t="s">
        <v>36</v>
      </c>
      <c r="G58" s="151">
        <v>4</v>
      </c>
      <c r="H58" s="157" t="s">
        <v>37</v>
      </c>
    </row>
    <row r="59" spans="1:9" ht="13.8" hidden="1" thickBot="1">
      <c r="A59" s="138"/>
      <c r="B59" s="140"/>
      <c r="C59" s="150"/>
      <c r="D59" s="152"/>
      <c r="E59" s="154"/>
      <c r="F59" s="156"/>
      <c r="G59" s="156"/>
      <c r="H59" s="136"/>
    </row>
    <row r="60" spans="1:9" hidden="1">
      <c r="A60" s="137">
        <v>82</v>
      </c>
      <c r="B60" s="139" t="s">
        <v>4</v>
      </c>
      <c r="C60" s="141"/>
      <c r="D60" s="143"/>
      <c r="E60" s="145"/>
      <c r="F60" s="133"/>
      <c r="G60" s="133"/>
      <c r="H60" s="135" t="s">
        <v>43</v>
      </c>
    </row>
    <row r="61" spans="1:9" ht="13.8" hidden="1" thickBot="1">
      <c r="A61" s="138"/>
      <c r="B61" s="140"/>
      <c r="C61" s="142"/>
      <c r="D61" s="144"/>
      <c r="E61" s="146"/>
      <c r="F61" s="134"/>
      <c r="G61" s="134"/>
      <c r="H61" s="136"/>
    </row>
    <row r="62" spans="1:9" hidden="1">
      <c r="A62" s="147">
        <v>90</v>
      </c>
      <c r="B62" s="148" t="s">
        <v>4</v>
      </c>
      <c r="C62" s="149" t="s">
        <v>33</v>
      </c>
      <c r="D62" s="151" t="s">
        <v>34</v>
      </c>
      <c r="E62" s="153" t="s">
        <v>35</v>
      </c>
      <c r="F62" s="155" t="s">
        <v>36</v>
      </c>
      <c r="G62" s="151">
        <v>4</v>
      </c>
      <c r="H62" s="157" t="s">
        <v>37</v>
      </c>
    </row>
    <row r="63" spans="1:9" ht="13.8" hidden="1" thickBot="1">
      <c r="A63" s="138"/>
      <c r="B63" s="140"/>
      <c r="C63" s="150"/>
      <c r="D63" s="152"/>
      <c r="E63" s="154"/>
      <c r="F63" s="156"/>
      <c r="G63" s="156"/>
      <c r="H63" s="136"/>
    </row>
    <row r="64" spans="1:9" hidden="1">
      <c r="A64" s="137">
        <v>100</v>
      </c>
      <c r="B64" s="139" t="s">
        <v>4</v>
      </c>
      <c r="C64" s="141"/>
      <c r="D64" s="143"/>
      <c r="E64" s="145"/>
      <c r="F64" s="133"/>
      <c r="G64" s="133"/>
      <c r="H64" s="135" t="s">
        <v>43</v>
      </c>
    </row>
    <row r="65" spans="1:8" ht="13.8" hidden="1" thickBot="1">
      <c r="A65" s="138"/>
      <c r="B65" s="140"/>
      <c r="C65" s="142"/>
      <c r="D65" s="144"/>
      <c r="E65" s="146"/>
      <c r="F65" s="134"/>
      <c r="G65" s="134"/>
      <c r="H65" s="136"/>
    </row>
    <row r="66" spans="1:8" hidden="1">
      <c r="A66" s="137" t="s">
        <v>32</v>
      </c>
      <c r="B66" s="139" t="s">
        <v>4</v>
      </c>
      <c r="C66" s="141"/>
      <c r="D66" s="143"/>
      <c r="E66" s="145"/>
      <c r="F66" s="133"/>
      <c r="G66" s="133"/>
      <c r="H66" s="135" t="s">
        <v>43</v>
      </c>
    </row>
    <row r="67" spans="1:8" ht="13.8" hidden="1" thickBot="1">
      <c r="A67" s="138"/>
      <c r="B67" s="140"/>
      <c r="C67" s="142"/>
      <c r="D67" s="144"/>
      <c r="E67" s="146"/>
      <c r="F67" s="134"/>
      <c r="G67" s="134"/>
      <c r="H67" s="136"/>
    </row>
    <row r="68" spans="1:8" ht="0.6" customHeight="1">
      <c r="B68" s="12"/>
      <c r="C68" s="3"/>
      <c r="D68" s="4"/>
      <c r="E68" s="5"/>
      <c r="F68" s="31"/>
      <c r="G68" s="31"/>
      <c r="H68" s="3"/>
    </row>
    <row r="69" spans="1:8" ht="15.6">
      <c r="B69" s="32" t="str">
        <f>призеры!B79</f>
        <v>Гл. судья, судья ВК</v>
      </c>
      <c r="C69" s="33"/>
      <c r="D69" s="33"/>
      <c r="E69" s="33"/>
      <c r="F69" s="129" t="str">
        <f>призеры!F79</f>
        <v>М.Г. Стенников</v>
      </c>
      <c r="G69" s="129"/>
      <c r="H69" s="34" t="str">
        <f>призеры!F80</f>
        <v>/г.Курган/</v>
      </c>
    </row>
    <row r="70" spans="1:8" ht="15.6">
      <c r="B70" s="35"/>
      <c r="C70" s="36"/>
      <c r="D70" s="36"/>
      <c r="E70" s="36"/>
      <c r="F70" s="129"/>
      <c r="G70" s="129"/>
      <c r="H70" s="36"/>
    </row>
    <row r="71" spans="1:8" ht="15.6">
      <c r="B71" s="35" t="str">
        <f>призеры!B81</f>
        <v>Гл. секретарь, судья ВК</v>
      </c>
      <c r="C71" s="36"/>
      <c r="D71" s="36"/>
      <c r="E71" s="36"/>
      <c r="F71" s="129" t="str">
        <f>призеры!F81</f>
        <v>Д.П. Сапунов</v>
      </c>
      <c r="G71" s="129"/>
      <c r="H71" s="37" t="str">
        <f>призеры!F82</f>
        <v>/г.Качканар/</v>
      </c>
    </row>
  </sheetData>
  <mergeCells count="89">
    <mergeCell ref="A7:H7"/>
    <mergeCell ref="A52:A53"/>
    <mergeCell ref="B52:B53"/>
    <mergeCell ref="C52:C53"/>
    <mergeCell ref="D52:D53"/>
    <mergeCell ref="E52:E53"/>
    <mergeCell ref="F52:F53"/>
    <mergeCell ref="G52:G53"/>
    <mergeCell ref="A48:H49"/>
    <mergeCell ref="A50:A51"/>
    <mergeCell ref="B50:B51"/>
    <mergeCell ref="C50:C51"/>
    <mergeCell ref="D50:D51"/>
    <mergeCell ref="E50:E51"/>
    <mergeCell ref="F50:F51"/>
    <mergeCell ref="G50:G51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H50:H51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F56:F57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F69:G69"/>
    <mergeCell ref="F70:G70"/>
    <mergeCell ref="F71:G71"/>
    <mergeCell ref="A64:A65"/>
    <mergeCell ref="B64:B65"/>
    <mergeCell ref="C64:C65"/>
    <mergeCell ref="D64:D65"/>
    <mergeCell ref="E64:E65"/>
    <mergeCell ref="F64:F65"/>
    <mergeCell ref="G64:G6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призеры</vt:lpstr>
      <vt:lpstr>мс</vt:lpstr>
      <vt:lpstr>призеры!Область_печати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Дэн</cp:lastModifiedBy>
  <cp:lastPrinted>2017-12-17T11:57:49Z</cp:lastPrinted>
  <dcterms:created xsi:type="dcterms:W3CDTF">1996-10-08T23:32:33Z</dcterms:created>
  <dcterms:modified xsi:type="dcterms:W3CDTF">2017-12-18T10:27:45Z</dcterms:modified>
</cp:coreProperties>
</file>