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4"/>
  </bookViews>
  <sheets>
    <sheet name="НАГРАДНОЙ ЛИСТ" sheetId="6" r:id="rId1"/>
    <sheet name="круги" sheetId="5" r:id="rId2"/>
    <sheet name="пр.хода" sheetId="1" r:id="rId3"/>
    <sheet name="пр.взв" sheetId="2" r:id="rId4"/>
    <sheet name="ит.пр" sheetId="4" r:id="rId5"/>
    <sheet name="пф" sheetId="3" r:id="rId6"/>
  </sheets>
  <externalReferences>
    <externalReference r:id="rId7"/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D56" i="4"/>
  <c r="E56"/>
  <c r="F56"/>
  <c r="G56"/>
  <c r="C56"/>
  <c r="A28" i="6"/>
  <c r="H21"/>
  <c r="B23"/>
  <c r="H16"/>
  <c r="B18"/>
  <c r="B13"/>
  <c r="H11"/>
  <c r="B8"/>
  <c r="H6"/>
  <c r="D31" i="3"/>
  <c r="E31"/>
  <c r="D33"/>
  <c r="E33"/>
  <c r="C33"/>
  <c r="C31"/>
  <c r="D20"/>
  <c r="E20"/>
  <c r="C20"/>
  <c r="D18"/>
  <c r="E18"/>
  <c r="C18"/>
  <c r="D8"/>
  <c r="E8"/>
  <c r="C8"/>
  <c r="D31" i="5"/>
  <c r="E31"/>
  <c r="C31"/>
  <c r="C33"/>
  <c r="D33"/>
  <c r="E33"/>
  <c r="D31" i="1"/>
  <c r="E31"/>
  <c r="C31"/>
  <c r="AA75"/>
  <c r="E75"/>
  <c r="D75"/>
  <c r="C75"/>
  <c r="AA73"/>
  <c r="E73"/>
  <c r="D73"/>
  <c r="C73"/>
  <c r="AA71"/>
  <c r="E71"/>
  <c r="D71"/>
  <c r="C71"/>
  <c r="AA69"/>
  <c r="E69"/>
  <c r="D69"/>
  <c r="C69"/>
  <c r="G76" i="4"/>
  <c r="F76"/>
  <c r="E76"/>
  <c r="D76"/>
  <c r="C76"/>
  <c r="G74"/>
  <c r="F74"/>
  <c r="E74"/>
  <c r="D74"/>
  <c r="C74"/>
  <c r="G72"/>
  <c r="F72"/>
  <c r="E72"/>
  <c r="D72"/>
  <c r="C72"/>
  <c r="G70"/>
  <c r="F70"/>
  <c r="E70"/>
  <c r="D70"/>
  <c r="C70"/>
  <c r="G68"/>
  <c r="F68"/>
  <c r="E68"/>
  <c r="D68"/>
  <c r="C68"/>
  <c r="G66"/>
  <c r="F66"/>
  <c r="E66"/>
  <c r="D66"/>
  <c r="C66"/>
  <c r="B21" i="6"/>
  <c r="B16"/>
  <c r="B11"/>
  <c r="B6"/>
  <c r="D4"/>
  <c r="A2"/>
  <c r="A1"/>
  <c r="L25" i="5"/>
  <c r="L23"/>
  <c r="L21"/>
  <c r="L19"/>
  <c r="L17"/>
  <c r="L15"/>
  <c r="L27"/>
  <c r="L13"/>
  <c r="L11"/>
  <c r="L9"/>
  <c r="L7"/>
  <c r="L5"/>
  <c r="N19"/>
  <c r="N17"/>
  <c r="N59"/>
  <c r="N57"/>
  <c r="N55"/>
  <c r="N53"/>
  <c r="N51"/>
  <c r="N49"/>
  <c r="N47"/>
  <c r="N45"/>
  <c r="N43"/>
  <c r="N41"/>
  <c r="N39"/>
  <c r="N37"/>
  <c r="N35"/>
  <c r="N33"/>
  <c r="N31"/>
  <c r="N29"/>
  <c r="N27"/>
  <c r="N25"/>
  <c r="N23"/>
  <c r="N21"/>
  <c r="N15"/>
  <c r="N13"/>
  <c r="N11"/>
  <c r="N9"/>
  <c r="M17"/>
  <c r="M59"/>
  <c r="M57"/>
  <c r="M55"/>
  <c r="M53"/>
  <c r="M51"/>
  <c r="M49"/>
  <c r="M47"/>
  <c r="M45"/>
  <c r="M43"/>
  <c r="M41"/>
  <c r="M39"/>
  <c r="M37"/>
  <c r="M35"/>
  <c r="M33"/>
  <c r="M31"/>
  <c r="M29"/>
  <c r="M27"/>
  <c r="M25"/>
  <c r="M23"/>
  <c r="M21"/>
  <c r="M19"/>
  <c r="M15"/>
  <c r="M13"/>
  <c r="M11"/>
  <c r="M9"/>
  <c r="L55"/>
  <c r="L47"/>
  <c r="L31"/>
  <c r="N7"/>
  <c r="M7"/>
  <c r="N5"/>
  <c r="M5"/>
  <c r="E59"/>
  <c r="E57"/>
  <c r="E55"/>
  <c r="E53"/>
  <c r="E51"/>
  <c r="E49"/>
  <c r="E47"/>
  <c r="E45"/>
  <c r="E43"/>
  <c r="E41"/>
  <c r="E39"/>
  <c r="E37"/>
  <c r="E35"/>
  <c r="E29"/>
  <c r="E27"/>
  <c r="E25"/>
  <c r="E23"/>
  <c r="E21"/>
  <c r="E19"/>
  <c r="E17"/>
  <c r="E15"/>
  <c r="E13"/>
  <c r="E11"/>
  <c r="E9"/>
  <c r="D59"/>
  <c r="D57"/>
  <c r="D55"/>
  <c r="D53"/>
  <c r="D51"/>
  <c r="D49"/>
  <c r="D47"/>
  <c r="D45"/>
  <c r="D43"/>
  <c r="D41"/>
  <c r="D39"/>
  <c r="D37"/>
  <c r="D35"/>
  <c r="D29"/>
  <c r="D27"/>
  <c r="D25"/>
  <c r="D23"/>
  <c r="D21"/>
  <c r="D19"/>
  <c r="D17"/>
  <c r="D15"/>
  <c r="D13"/>
  <c r="D11"/>
  <c r="D9"/>
  <c r="C57"/>
  <c r="C55"/>
  <c r="C49"/>
  <c r="C47"/>
  <c r="C45"/>
  <c r="L29"/>
  <c r="L33"/>
  <c r="L35"/>
  <c r="L37"/>
  <c r="L39"/>
  <c r="L41"/>
  <c r="L43"/>
  <c r="L45"/>
  <c r="L49"/>
  <c r="L51"/>
  <c r="L53"/>
  <c r="L57"/>
  <c r="L59"/>
  <c r="C17"/>
  <c r="C19"/>
  <c r="C21"/>
  <c r="C23"/>
  <c r="C25"/>
  <c r="C27"/>
  <c r="C29"/>
  <c r="C35"/>
  <c r="C37"/>
  <c r="C39"/>
  <c r="C41"/>
  <c r="C43"/>
  <c r="C51"/>
  <c r="C53"/>
  <c r="C59"/>
  <c r="C15"/>
  <c r="C13"/>
  <c r="C11"/>
  <c r="C9"/>
  <c r="E7"/>
  <c r="D7"/>
  <c r="C7"/>
  <c r="E5"/>
  <c r="D5"/>
  <c r="C5"/>
  <c r="G64" i="4"/>
  <c r="G62"/>
  <c r="G60"/>
  <c r="G58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16"/>
  <c r="G14"/>
  <c r="G12"/>
  <c r="G10"/>
  <c r="G8"/>
  <c r="G6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F48"/>
  <c r="F50"/>
  <c r="F52"/>
  <c r="F54"/>
  <c r="F58"/>
  <c r="F60"/>
  <c r="F62"/>
  <c r="F64"/>
  <c r="E64"/>
  <c r="E62"/>
  <c r="E60"/>
  <c r="E58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D6"/>
  <c r="D8"/>
  <c r="D10"/>
  <c r="D12"/>
  <c r="D14"/>
  <c r="D16"/>
  <c r="D18"/>
  <c r="D20"/>
  <c r="D22"/>
  <c r="D24"/>
  <c r="D26"/>
  <c r="D28"/>
  <c r="D30"/>
  <c r="D32"/>
  <c r="D36"/>
  <c r="D38"/>
  <c r="D40"/>
  <c r="D42"/>
  <c r="D44"/>
  <c r="D46"/>
  <c r="D48"/>
  <c r="D50"/>
  <c r="D52"/>
  <c r="D54"/>
  <c r="D58"/>
  <c r="D60"/>
  <c r="D62"/>
  <c r="D64"/>
  <c r="C64"/>
  <c r="C62"/>
  <c r="C60"/>
  <c r="C58"/>
  <c r="C54"/>
  <c r="C52"/>
  <c r="C50"/>
  <c r="C48"/>
  <c r="C46"/>
  <c r="C44"/>
  <c r="C42"/>
  <c r="C40"/>
  <c r="C38"/>
  <c r="C36"/>
  <c r="C34"/>
  <c r="C32"/>
  <c r="C30"/>
  <c r="C28"/>
  <c r="C26"/>
  <c r="C24"/>
  <c r="C22"/>
  <c r="C20"/>
  <c r="C18"/>
  <c r="C16"/>
  <c r="C14"/>
  <c r="C12"/>
  <c r="C10"/>
  <c r="C8"/>
  <c r="C6"/>
  <c r="D34"/>
  <c r="A3" i="2"/>
  <c r="A2"/>
  <c r="G79" i="4"/>
  <c r="E79"/>
  <c r="A79"/>
  <c r="G78"/>
  <c r="E78"/>
  <c r="A78"/>
  <c r="G3"/>
  <c r="D3"/>
  <c r="D2"/>
  <c r="F28" i="3"/>
  <c r="F15"/>
  <c r="F1"/>
  <c r="E11" i="1"/>
  <c r="E13"/>
  <c r="E15"/>
  <c r="E17"/>
  <c r="E19"/>
  <c r="E21"/>
  <c r="E23"/>
  <c r="E25"/>
  <c r="E27"/>
  <c r="E29"/>
  <c r="E33"/>
  <c r="E35"/>
  <c r="E37"/>
  <c r="E39"/>
  <c r="E41"/>
  <c r="E43"/>
  <c r="E45"/>
  <c r="E47"/>
  <c r="E49"/>
  <c r="E51"/>
  <c r="E53"/>
  <c r="E55"/>
  <c r="E57"/>
  <c r="E59"/>
  <c r="E61"/>
  <c r="E63"/>
  <c r="E65"/>
  <c r="E67"/>
  <c r="E9"/>
  <c r="E7"/>
  <c r="E5"/>
  <c r="D19"/>
  <c r="D21"/>
  <c r="D23"/>
  <c r="D25"/>
  <c r="D27"/>
  <c r="D29"/>
  <c r="D33"/>
  <c r="D35"/>
  <c r="D37"/>
  <c r="D39"/>
  <c r="D41"/>
  <c r="D43"/>
  <c r="D45"/>
  <c r="D47"/>
  <c r="D49"/>
  <c r="D51"/>
  <c r="D53"/>
  <c r="D55"/>
  <c r="D57"/>
  <c r="D59"/>
  <c r="D61"/>
  <c r="D63"/>
  <c r="D65"/>
  <c r="D67"/>
  <c r="D13"/>
  <c r="D15"/>
  <c r="D17"/>
  <c r="D7"/>
  <c r="D9"/>
  <c r="D11"/>
  <c r="D5"/>
  <c r="C29"/>
  <c r="C33"/>
  <c r="C35"/>
  <c r="C37"/>
  <c r="C39"/>
  <c r="C41"/>
  <c r="C43"/>
  <c r="C45"/>
  <c r="C47"/>
  <c r="C49"/>
  <c r="C51"/>
  <c r="C53"/>
  <c r="C55"/>
  <c r="C57"/>
  <c r="C59"/>
  <c r="C61"/>
  <c r="C63"/>
  <c r="C65"/>
  <c r="C67"/>
  <c r="AA65"/>
  <c r="AA63"/>
  <c r="AA61"/>
  <c r="AA59"/>
  <c r="AA55"/>
  <c r="AA53"/>
  <c r="AA51"/>
  <c r="AA49"/>
  <c r="AA47"/>
  <c r="AA45"/>
  <c r="AA43"/>
  <c r="AA41"/>
  <c r="AA39"/>
  <c r="AA37"/>
  <c r="AA35"/>
  <c r="AA33"/>
  <c r="AA31"/>
  <c r="AA29"/>
  <c r="AA27"/>
  <c r="AA25"/>
  <c r="AA21"/>
  <c r="AA19"/>
  <c r="AA17"/>
  <c r="AA15"/>
  <c r="AA11"/>
  <c r="AA9"/>
  <c r="AA7"/>
  <c r="AA5"/>
  <c r="W78"/>
  <c r="N78"/>
  <c r="W77"/>
  <c r="N77"/>
  <c r="B78"/>
  <c r="B77"/>
  <c r="B2"/>
  <c r="K1"/>
  <c r="X2"/>
  <c r="O2" i="5"/>
  <c r="F2"/>
  <c r="C19" i="1"/>
  <c r="C11"/>
  <c r="C13"/>
  <c r="C15"/>
  <c r="C17"/>
  <c r="C21"/>
  <c r="C23"/>
  <c r="C25"/>
  <c r="C27"/>
  <c r="C9"/>
  <c r="C7"/>
  <c r="C5"/>
  <c r="C6" i="3"/>
  <c r="D6"/>
  <c r="E6"/>
</calcChain>
</file>

<file path=xl/sharedStrings.xml><?xml version="1.0" encoding="utf-8"?>
<sst xmlns="http://schemas.openxmlformats.org/spreadsheetml/2006/main" count="635" uniqueCount="247">
  <si>
    <t>А</t>
  </si>
  <si>
    <t>№ п/п</t>
  </si>
  <si>
    <t>Ф.И.О.</t>
  </si>
  <si>
    <t>Дата рожд., разряд</t>
  </si>
  <si>
    <t>Округ, субъект, город, ведомство</t>
  </si>
  <si>
    <t>№ п/ж</t>
  </si>
  <si>
    <t>Круги</t>
  </si>
  <si>
    <t>Круг выбытия</t>
  </si>
  <si>
    <t>№ карточки</t>
  </si>
  <si>
    <t>Тренер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</si>
  <si>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</si>
  <si>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</si>
  <si>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</si>
  <si>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</si>
  <si>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</si>
  <si>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</si>
  <si>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</si>
  <si>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</si>
  <si>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</si>
  <si>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</si>
  <si>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</si>
  <si>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</si>
  <si>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место</t>
  </si>
  <si>
    <t>СОСТАВ ПАР ПО КРУГАМ</t>
  </si>
  <si>
    <t>Д. р., разряд</t>
  </si>
  <si>
    <t>Вед., регион</t>
  </si>
  <si>
    <t>Оценки</t>
  </si>
  <si>
    <t>Кол-во баллов</t>
  </si>
  <si>
    <t>Рез-т</t>
  </si>
  <si>
    <t>Время</t>
  </si>
  <si>
    <t>ВСТРЕЧА 1</t>
  </si>
  <si>
    <t>Цвет</t>
  </si>
  <si>
    <t>Р.К.</t>
  </si>
  <si>
    <t>Б</t>
  </si>
  <si>
    <t>ВСТРЕЧА 2</t>
  </si>
  <si>
    <t>ФИНАЛ</t>
  </si>
  <si>
    <t xml:space="preserve"> КРУГ</t>
  </si>
  <si>
    <t>Субъект, город, ведомство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</si>
  <si>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</si>
  <si>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</si>
  <si>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</si>
  <si>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</si>
  <si>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</si>
  <si>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</si>
  <si>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</si>
  <si>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</si>
  <si>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</si>
  <si>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</si>
  <si>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</si>
  <si>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</si>
  <si>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</si>
  <si>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</si>
  <si>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</si>
  <si>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</si>
  <si>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</si>
  <si>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</si>
  <si>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</si>
  <si>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</si>
  <si>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</si>
  <si>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</si>
  <si>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</si>
  <si>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</si>
  <si>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ВСЕРОССИЙСКАЯ ФЕДЕРАЦИЯ САМБО</t>
  </si>
  <si>
    <t xml:space="preserve">ПРОТОКОЛ ХОДА СОРЕВНОВАНИЙ       </t>
  </si>
  <si>
    <t>Субъект</t>
  </si>
  <si>
    <t xml:space="preserve">ПРОТОКОЛ ВЗВЕШИВАНИЯ </t>
  </si>
  <si>
    <t>ИТОГОВЫЙ ПРОТОКОЛ</t>
  </si>
  <si>
    <t>очки</t>
  </si>
  <si>
    <t>НАГРАДНОЙ ЛИСТ</t>
  </si>
  <si>
    <t>I м</t>
  </si>
  <si>
    <t>II м</t>
  </si>
  <si>
    <t>III м</t>
  </si>
  <si>
    <t>Тренер победттеля:</t>
  </si>
  <si>
    <t>Награждение проводят:</t>
  </si>
  <si>
    <t>В.к. 42 кг.</t>
  </si>
  <si>
    <t xml:space="preserve">ДЗЯМКО-ГОМУЛЕЦ Роман Николаевич </t>
  </si>
  <si>
    <t>11.10.99 1р</t>
  </si>
  <si>
    <t>Москва</t>
  </si>
  <si>
    <t>Гуренков АА</t>
  </si>
  <si>
    <t>ЗИЛФИКАРОВ Шамиль Курбанисмаилович</t>
  </si>
  <si>
    <t>04.10.98 1р</t>
  </si>
  <si>
    <t>УрФО, ХМАО-Югра, МО</t>
  </si>
  <si>
    <t>Воробьев В.В.</t>
  </si>
  <si>
    <t>ХОДИБОЕВ Умеджон Кобилджонович</t>
  </si>
  <si>
    <t>27.01.97 1р</t>
  </si>
  <si>
    <t>ЮФО, Краснодарский край, г. Армавир, Д</t>
  </si>
  <si>
    <t>Клименко А.А.</t>
  </si>
  <si>
    <t>КАЙГОРОДОВ Константин Олегович</t>
  </si>
  <si>
    <t>28.09.98 1р</t>
  </si>
  <si>
    <t>СФО,Алтайский,Барнаул МО</t>
  </si>
  <si>
    <t>Хоружев АИ</t>
  </si>
  <si>
    <t xml:space="preserve">РОМАНЮК Валерий Игоревич </t>
  </si>
  <si>
    <t>03.01.98 1р</t>
  </si>
  <si>
    <t>ПФО,Нижегородская обл Выкса</t>
  </si>
  <si>
    <t>Рогов ДС</t>
  </si>
  <si>
    <t>ШУГАР Алексей Вячеславович</t>
  </si>
  <si>
    <t>27.10.97 1р</t>
  </si>
  <si>
    <t>ЦФО, Тульская обл., г. Тула, МО</t>
  </si>
  <si>
    <t>Трифонов В.Н.</t>
  </si>
  <si>
    <t xml:space="preserve">ЧАБАРОВ Геннадий Андреевич </t>
  </si>
  <si>
    <t>14.01.99 1р</t>
  </si>
  <si>
    <t>УРФО ,Свердловская обл Екатеринбург</t>
  </si>
  <si>
    <t>Макуха АН</t>
  </si>
  <si>
    <t>РАБАЗАНОВ Камал Гаджимурудович</t>
  </si>
  <si>
    <t>31.05.98 1р</t>
  </si>
  <si>
    <t>ЦФО,Ивановская,Шуя</t>
  </si>
  <si>
    <t>Аникин НП</t>
  </si>
  <si>
    <t>АУРСУЛОВ Артём Егорович</t>
  </si>
  <si>
    <t>30.05 97 1р</t>
  </si>
  <si>
    <t>СФО,Алтайский,Горно-Алтайск Д</t>
  </si>
  <si>
    <t>Тайпинов ВЛ Сартаков АС</t>
  </si>
  <si>
    <t>КРУПИН Дмитрий Олегович</t>
  </si>
  <si>
    <t>06.09.99 1р</t>
  </si>
  <si>
    <t>ПФО,Ульяновская,ФСОП Россия</t>
  </si>
  <si>
    <t>Исаев ЕН Плисов ОВ</t>
  </si>
  <si>
    <t>ГОРБУНОВ Рувим Геннадьевич</t>
  </si>
  <si>
    <t>01.01.99 1р</t>
  </si>
  <si>
    <t xml:space="preserve">ЦФО,Тверская,В.Волочёк </t>
  </si>
  <si>
    <t>Грицан АП Грицан СА</t>
  </si>
  <si>
    <t>ДАХУЖЕВ Хизир Муратович</t>
  </si>
  <si>
    <t>30.03.98 1р</t>
  </si>
  <si>
    <t>ЮФО,Адыгея</t>
  </si>
  <si>
    <t>Дахужев М</t>
  </si>
  <si>
    <t xml:space="preserve">КАЗАРЯН Егише Эдикович </t>
  </si>
  <si>
    <t>10.11.98 2р</t>
  </si>
  <si>
    <t>ПФО,Чувашская республика Чебоксары</t>
  </si>
  <si>
    <t>Пчелов СГ</t>
  </si>
  <si>
    <t>БЫЛИНИН Александр Дмитриевич</t>
  </si>
  <si>
    <t>28.07.99 1р</t>
  </si>
  <si>
    <t>ЦФО,Ивановская,Приволжск</t>
  </si>
  <si>
    <t>Махалов НА</t>
  </si>
  <si>
    <t>ЩЕРБАК Владислав Витальевич</t>
  </si>
  <si>
    <t>28.08.98 3р</t>
  </si>
  <si>
    <t>ЮФО,Ростов-на-Дону</t>
  </si>
  <si>
    <t>Угрюмов ОВ</t>
  </si>
  <si>
    <t>НАЗАРЗОДА Анушервон Бузургмехр</t>
  </si>
  <si>
    <t>04.02.99 2р.</t>
  </si>
  <si>
    <t>Клецков Д Астахов ВВ</t>
  </si>
  <si>
    <t>МАГОМЕДОВ Ахмед Фархатович</t>
  </si>
  <si>
    <t>12.04.99 1юн</t>
  </si>
  <si>
    <t>Бородин В.Г., Елиазян С.К.</t>
  </si>
  <si>
    <t>ШАРИН Матвей Михайлович</t>
  </si>
  <si>
    <t>14.07.98 2р</t>
  </si>
  <si>
    <t>ДФО,Приморский,Владивосток</t>
  </si>
  <si>
    <t>Гришко АМ</t>
  </si>
  <si>
    <t>КУАНДЫКОВ Руслан Сейдуллович</t>
  </si>
  <si>
    <t>11.06.98 1р</t>
  </si>
  <si>
    <t>ЦФО,Владимирская,Владимир,МО</t>
  </si>
  <si>
    <t>Коновалов АВ</t>
  </si>
  <si>
    <t>ШАЛДАНОВ Сюмер Алексеевич</t>
  </si>
  <si>
    <t>09.01.99 2р</t>
  </si>
  <si>
    <t>СФО,Алтайский,Онгудай МО</t>
  </si>
  <si>
    <t xml:space="preserve">Суркашев АА Черепанов </t>
  </si>
  <si>
    <t>МУРАДЯН Эдуард Артурович</t>
  </si>
  <si>
    <t>27.05.98 2р</t>
  </si>
  <si>
    <t>МИХАЛЁВ Владислав Дмитриевич</t>
  </si>
  <si>
    <t>04.10.98 2юн</t>
  </si>
  <si>
    <t>УрФО, г. Челябинск, МО</t>
  </si>
  <si>
    <t>Абдурахманов И.А., Симонов В.С.</t>
  </si>
  <si>
    <t>МЕЛИКСЕТЯН Тигран Гагикович</t>
  </si>
  <si>
    <t>02.05.98 1р</t>
  </si>
  <si>
    <t>САИДОВ Акбар Мухамадханович</t>
  </si>
  <si>
    <t>25.08.99 1р</t>
  </si>
  <si>
    <t xml:space="preserve">Москва </t>
  </si>
  <si>
    <t>КонинВИ Богомолов Ва</t>
  </si>
  <si>
    <t>ДАУДОВ Исмаил Исламович</t>
  </si>
  <si>
    <t>21.09.99 1р</t>
  </si>
  <si>
    <t>ЦФО,Ивановская,Тейково</t>
  </si>
  <si>
    <t>Донник ВИ</t>
  </si>
  <si>
    <t>ПАВЛОВ Евгений Александрович</t>
  </si>
  <si>
    <t>28.01.98 1р</t>
  </si>
  <si>
    <t>Санкт-Петербург, МО</t>
  </si>
  <si>
    <t>Селяков С.В.</t>
  </si>
  <si>
    <t>ПЕТРОВ Олег Евгеньевич</t>
  </si>
  <si>
    <t>19.08.98 2р</t>
  </si>
  <si>
    <t>Пегасов СВ</t>
  </si>
  <si>
    <t>ЧЕКУРОВ Иван Алексеевич</t>
  </si>
  <si>
    <t>30.01.98 1р</t>
  </si>
  <si>
    <t>ЦФО,Тамбовкая,Староюрьево МО</t>
  </si>
  <si>
    <t>Ркаян АВ</t>
  </si>
  <si>
    <t>ШАРАМУК Руслан Муратович</t>
  </si>
  <si>
    <t>28.05.97 1р</t>
  </si>
  <si>
    <t>Негуч А</t>
  </si>
  <si>
    <t xml:space="preserve">БОРИСЕНКО Никита Романович </t>
  </si>
  <si>
    <t>17.10.98 1р</t>
  </si>
  <si>
    <t>КАЧАЛОВ Абдулмуслим Мусабегович</t>
  </si>
  <si>
    <t>21.08.98 1р</t>
  </si>
  <si>
    <t>СКФО, республика Дагестан, г. Махачкала, ПР</t>
  </si>
  <si>
    <t>Магомедов А.С., Рабаданов А.А.</t>
  </si>
  <si>
    <t>ГОДУНОВ Константин Игоревич</t>
  </si>
  <si>
    <t>10.07.98 1юн</t>
  </si>
  <si>
    <t>ЮФО, Краснодарский край, г. Сочи, МО</t>
  </si>
  <si>
    <t>Антонян Р.А.</t>
  </si>
  <si>
    <t xml:space="preserve">СИНЬКОВ Андрей Евгеньевич </t>
  </si>
  <si>
    <t>13.10.98 1р</t>
  </si>
  <si>
    <t>Коростелев АБ</t>
  </si>
  <si>
    <t xml:space="preserve">БАКУЛ Сергей Николаевич </t>
  </si>
  <si>
    <t>17.10.98 3р</t>
  </si>
  <si>
    <t>ЛебедевАА Огиенко ДС Гуренков АА</t>
  </si>
  <si>
    <t>АДУМЯН Овсеп Симикович</t>
  </si>
  <si>
    <t>15.07.99 1юн</t>
  </si>
  <si>
    <t>ПФО, Самарская обл., г. Красный Яр</t>
  </si>
  <si>
    <t xml:space="preserve"> </t>
  </si>
  <si>
    <t>Адумян С.С.</t>
  </si>
  <si>
    <t>БАШПАКОВ Эрчим Васильевич</t>
  </si>
  <si>
    <t>16.12.99 1р</t>
  </si>
  <si>
    <t>Семендеев ЭС</t>
  </si>
  <si>
    <t>1.49</t>
  </si>
  <si>
    <t>1.03</t>
  </si>
  <si>
    <t>2.18</t>
  </si>
  <si>
    <t>2,5</t>
  </si>
  <si>
    <t>2.07</t>
  </si>
  <si>
    <t>0.32</t>
  </si>
  <si>
    <t>0.58</t>
  </si>
  <si>
    <t>х</t>
  </si>
  <si>
    <t>2.17</t>
  </si>
  <si>
    <t>3.27</t>
  </si>
  <si>
    <t>0.24</t>
  </si>
  <si>
    <t>0.45</t>
  </si>
  <si>
    <t>2.12</t>
  </si>
  <si>
    <t>1.04</t>
  </si>
  <si>
    <t>0.30</t>
  </si>
  <si>
    <t>2.25</t>
  </si>
  <si>
    <t>3.53</t>
  </si>
  <si>
    <t>2.47</t>
  </si>
  <si>
    <t>0.21</t>
  </si>
  <si>
    <t>св</t>
  </si>
  <si>
    <t>свободен</t>
  </si>
  <si>
    <t>3.00</t>
  </si>
  <si>
    <t>2.20</t>
  </si>
  <si>
    <t>2.30</t>
  </si>
  <si>
    <t>2.41</t>
  </si>
  <si>
    <t>Б2</t>
  </si>
  <si>
    <t>Б1</t>
  </si>
  <si>
    <t>ПОЛУФИНАЛ</t>
  </si>
  <si>
    <t>7 КРУГ А</t>
  </si>
  <si>
    <t>А1</t>
  </si>
  <si>
    <t>А2</t>
  </si>
  <si>
    <t>0.10</t>
  </si>
  <si>
    <t>П/Ф</t>
  </si>
  <si>
    <t>Ф</t>
  </si>
  <si>
    <t>0.00</t>
  </si>
  <si>
    <t>7,5</t>
  </si>
  <si>
    <t>9,5</t>
  </si>
  <si>
    <t>34-36</t>
  </si>
  <si>
    <t>8,5</t>
  </si>
  <si>
    <t>26-33</t>
  </si>
</sst>
</file>

<file path=xl/styles.xml><?xml version="1.0" encoding="utf-8"?>
<styleSheet xmlns="http://schemas.openxmlformats.org/spreadsheetml/2006/main">
  <fonts count="44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8"/>
      <name val="Arial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color indexed="10"/>
      <name val="CyrillicOld"/>
    </font>
    <font>
      <sz val="10"/>
      <color indexed="10"/>
      <name val="Century Gothic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i/>
      <sz val="11"/>
      <name val="Arial Narrow"/>
      <family val="2"/>
      <charset val="204"/>
    </font>
    <font>
      <b/>
      <sz val="10"/>
      <color indexed="9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9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sz val="8"/>
      <name val="Calibri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sz val="9"/>
      <name val="Arial Narrow"/>
      <family val="2"/>
      <charset val="204"/>
    </font>
    <font>
      <sz val="8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/>
    <xf numFmtId="0" fontId="0" fillId="0" borderId="3" xfId="0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Border="1"/>
    <xf numFmtId="0" fontId="3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2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/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1" applyNumberFormat="1" applyFont="1" applyAlignment="1" applyProtection="1">
      <alignment horizontal="center" vertical="center"/>
    </xf>
    <xf numFmtId="0" fontId="1" fillId="0" borderId="0" xfId="1" applyFont="1" applyAlignment="1" applyProtection="1"/>
    <xf numFmtId="0" fontId="9" fillId="0" borderId="0" xfId="0" applyFont="1" applyBorder="1"/>
    <xf numFmtId="0" fontId="1" fillId="0" borderId="0" xfId="0" applyFont="1" applyBorder="1"/>
    <xf numFmtId="0" fontId="8" fillId="0" borderId="0" xfId="0" applyFont="1"/>
    <xf numFmtId="0" fontId="20" fillId="0" borderId="0" xfId="0" applyFont="1"/>
    <xf numFmtId="0" fontId="3" fillId="0" borderId="0" xfId="0" applyFont="1"/>
    <xf numFmtId="0" fontId="12" fillId="0" borderId="0" xfId="0" applyFont="1"/>
    <xf numFmtId="0" fontId="25" fillId="0" borderId="0" xfId="1" applyFont="1" applyAlignment="1" applyProtection="1"/>
    <xf numFmtId="0" fontId="20" fillId="0" borderId="0" xfId="0" applyFont="1" applyBorder="1" applyAlignment="1">
      <alignment vertical="center"/>
    </xf>
    <xf numFmtId="0" fontId="3" fillId="0" borderId="0" xfId="1" applyFont="1" applyAlignment="1" applyProtection="1"/>
    <xf numFmtId="0" fontId="20" fillId="0" borderId="0" xfId="0" applyFont="1" applyBorder="1" applyAlignment="1">
      <alignment horizontal="center" vertical="center"/>
    </xf>
    <xf numFmtId="0" fontId="11" fillId="0" borderId="0" xfId="1" applyFont="1" applyAlignment="1" applyProtection="1"/>
    <xf numFmtId="0" fontId="10" fillId="0" borderId="0" xfId="1" applyNumberFormat="1" applyFont="1" applyAlignment="1" applyProtection="1">
      <alignment horizontal="center"/>
    </xf>
    <xf numFmtId="0" fontId="24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10" fillId="0" borderId="8" xfId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/>
    <xf numFmtId="0" fontId="20" fillId="0" borderId="0" xfId="0" applyFont="1" applyBorder="1"/>
    <xf numFmtId="0" fontId="31" fillId="0" borderId="0" xfId="0" applyFont="1"/>
    <xf numFmtId="0" fontId="30" fillId="0" borderId="0" xfId="0" applyFont="1"/>
    <xf numFmtId="0" fontId="0" fillId="0" borderId="0" xfId="0" applyAlignment="1">
      <alignment horizontal="right"/>
    </xf>
    <xf numFmtId="0" fontId="30" fillId="0" borderId="3" xfId="0" applyFont="1" applyBorder="1"/>
    <xf numFmtId="0" fontId="30" fillId="0" borderId="0" xfId="0" applyFont="1" applyBorder="1"/>
    <xf numFmtId="0" fontId="30" fillId="0" borderId="1" xfId="0" applyFont="1" applyBorder="1"/>
    <xf numFmtId="0" fontId="3" fillId="0" borderId="0" xfId="0" applyFont="1" applyBorder="1"/>
    <xf numFmtId="0" fontId="12" fillId="0" borderId="0" xfId="0" applyFont="1" applyBorder="1"/>
    <xf numFmtId="0" fontId="30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29" fillId="5" borderId="16" xfId="1" applyFont="1" applyFill="1" applyBorder="1" applyAlignment="1" applyProtection="1">
      <alignment horizontal="center" vertical="center" wrapText="1"/>
    </xf>
    <xf numFmtId="0" fontId="29" fillId="5" borderId="17" xfId="1" applyFont="1" applyFill="1" applyBorder="1" applyAlignment="1" applyProtection="1">
      <alignment horizontal="center" vertical="center" wrapText="1"/>
    </xf>
    <xf numFmtId="0" fontId="29" fillId="5" borderId="18" xfId="1" applyFont="1" applyFill="1" applyBorder="1" applyAlignment="1" applyProtection="1">
      <alignment horizontal="center" vertical="center" wrapText="1"/>
    </xf>
    <xf numFmtId="0" fontId="1" fillId="0" borderId="14" xfId="1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3" borderId="16" xfId="1" applyFont="1" applyFill="1" applyBorder="1" applyAlignment="1" applyProtection="1">
      <alignment horizontal="center" vertical="center"/>
    </xf>
    <xf numFmtId="0" fontId="32" fillId="3" borderId="17" xfId="1" applyFont="1" applyFill="1" applyBorder="1" applyAlignment="1" applyProtection="1">
      <alignment horizontal="center" vertical="center"/>
    </xf>
    <xf numFmtId="0" fontId="32" fillId="3" borderId="18" xfId="1" applyFont="1" applyFill="1" applyBorder="1" applyAlignment="1" applyProtection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3" fillId="4" borderId="12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1" fillId="0" borderId="29" xfId="1" applyNumberFormat="1" applyFont="1" applyFill="1" applyBorder="1" applyAlignment="1" applyProtection="1">
      <alignment horizontal="left" vertical="center" wrapText="1"/>
    </xf>
    <xf numFmtId="0" fontId="1" fillId="0" borderId="30" xfId="1" applyNumberFormat="1" applyFont="1" applyFill="1" applyBorder="1" applyAlignment="1" applyProtection="1">
      <alignment horizontal="left" vertical="center" wrapText="1"/>
    </xf>
    <xf numFmtId="0" fontId="1" fillId="0" borderId="31" xfId="1" applyNumberFormat="1" applyFont="1" applyFill="1" applyBorder="1" applyAlignment="1" applyProtection="1">
      <alignment horizontal="center" vertical="center" wrapText="1"/>
    </xf>
    <xf numFmtId="0" fontId="1" fillId="0" borderId="32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0" fontId="1" fillId="0" borderId="32" xfId="1" applyNumberFormat="1" applyFont="1" applyFill="1" applyBorder="1" applyAlignment="1" applyProtection="1">
      <alignment horizontal="left" vertical="center" wrapText="1"/>
    </xf>
    <xf numFmtId="0" fontId="1" fillId="0" borderId="37" xfId="1" applyNumberFormat="1" applyFont="1" applyFill="1" applyBorder="1" applyAlignment="1" applyProtection="1">
      <alignment horizontal="left" vertical="center" wrapText="1"/>
    </xf>
    <xf numFmtId="0" fontId="1" fillId="0" borderId="37" xfId="1" applyNumberFormat="1" applyFont="1" applyFill="1" applyBorder="1" applyAlignment="1" applyProtection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3" fillId="0" borderId="37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37" fillId="0" borderId="32" xfId="1" applyNumberFormat="1" applyFont="1" applyFill="1" applyBorder="1" applyAlignment="1" applyProtection="1">
      <alignment horizontal="left" vertical="center" wrapText="1"/>
    </xf>
    <xf numFmtId="0" fontId="7" fillId="0" borderId="38" xfId="0" applyNumberFormat="1" applyFont="1" applyBorder="1" applyAlignment="1">
      <alignment horizontal="center" vertical="center" wrapText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38" fillId="0" borderId="70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left" vertical="center" wrapText="1"/>
    </xf>
    <xf numFmtId="0" fontId="38" fillId="0" borderId="46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 wrapText="1"/>
    </xf>
    <xf numFmtId="0" fontId="38" fillId="0" borderId="74" xfId="0" applyFont="1" applyBorder="1" applyAlignment="1">
      <alignment horizontal="center" vertical="center" wrapText="1"/>
    </xf>
    <xf numFmtId="0" fontId="7" fillId="0" borderId="16" xfId="1" applyNumberFormat="1" applyFont="1" applyFill="1" applyBorder="1" applyAlignment="1" applyProtection="1">
      <alignment horizontal="center" vertical="center" wrapText="1"/>
    </xf>
    <xf numFmtId="0" fontId="24" fillId="0" borderId="17" xfId="1" applyNumberFormat="1" applyFont="1" applyFill="1" applyBorder="1" applyAlignment="1" applyProtection="1">
      <alignment horizontal="center" vertical="center" wrapText="1"/>
    </xf>
    <xf numFmtId="0" fontId="24" fillId="0" borderId="18" xfId="1" applyNumberFormat="1" applyFont="1" applyFill="1" applyBorder="1" applyAlignment="1" applyProtection="1">
      <alignment horizontal="center" vertical="center" wrapText="1"/>
    </xf>
    <xf numFmtId="0" fontId="27" fillId="0" borderId="49" xfId="0" applyFont="1" applyBorder="1" applyAlignment="1">
      <alignment horizontal="center" vertical="center" textRotation="90" wrapText="1"/>
    </xf>
    <xf numFmtId="0" fontId="27" fillId="0" borderId="50" xfId="0" applyFont="1" applyBorder="1" applyAlignment="1">
      <alignment horizontal="center" vertical="center" textRotation="90" wrapText="1"/>
    </xf>
    <xf numFmtId="0" fontId="7" fillId="0" borderId="49" xfId="0" applyFont="1" applyBorder="1" applyAlignment="1">
      <alignment horizontal="center" vertical="center" textRotation="90" wrapText="1"/>
    </xf>
    <xf numFmtId="0" fontId="7" fillId="0" borderId="50" xfId="0" applyFont="1" applyBorder="1" applyAlignment="1">
      <alignment horizontal="center" vertical="center" textRotation="90" wrapText="1"/>
    </xf>
    <xf numFmtId="0" fontId="10" fillId="0" borderId="16" xfId="1" applyFont="1" applyBorder="1" applyAlignment="1" applyProtection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7" fillId="0" borderId="9" xfId="1" applyFont="1" applyBorder="1" applyAlignment="1" applyProtection="1">
      <alignment horizontal="center" vertical="center" wrapText="1"/>
    </xf>
    <xf numFmtId="0" fontId="37" fillId="0" borderId="10" xfId="1" applyFont="1" applyBorder="1" applyAlignment="1" applyProtection="1">
      <alignment horizontal="center" vertical="center" wrapText="1"/>
    </xf>
    <xf numFmtId="0" fontId="17" fillId="6" borderId="51" xfId="0" applyFont="1" applyFill="1" applyBorder="1" applyAlignment="1">
      <alignment horizontal="center" vertical="center" wrapText="1"/>
    </xf>
    <xf numFmtId="0" fontId="17" fillId="6" borderId="5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8" fillId="0" borderId="67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7" fillId="6" borderId="5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6" borderId="54" xfId="0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38" fillId="0" borderId="55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left" vertical="center" wrapText="1"/>
    </xf>
    <xf numFmtId="0" fontId="38" fillId="0" borderId="55" xfId="0" applyFont="1" applyBorder="1" applyAlignment="1">
      <alignment horizontal="left" vertical="center" wrapText="1"/>
    </xf>
    <xf numFmtId="0" fontId="18" fillId="0" borderId="57" xfId="0" applyFont="1" applyBorder="1" applyAlignment="1">
      <alignment horizontal="center" vertical="center" wrapText="1"/>
    </xf>
    <xf numFmtId="0" fontId="28" fillId="4" borderId="49" xfId="0" applyFont="1" applyFill="1" applyBorder="1" applyAlignment="1">
      <alignment horizontal="center" vertical="center" textRotation="90" wrapText="1"/>
    </xf>
    <xf numFmtId="0" fontId="28" fillId="4" borderId="50" xfId="0" applyFont="1" applyFill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49" fontId="0" fillId="0" borderId="30" xfId="0" applyNumberForma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13" fillId="0" borderId="59" xfId="0" applyNumberFormat="1" applyFont="1" applyBorder="1" applyAlignment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7" fillId="0" borderId="17" xfId="1" applyNumberFormat="1" applyFont="1" applyFill="1" applyBorder="1" applyAlignment="1" applyProtection="1">
      <alignment horizontal="center" vertical="center" wrapText="1"/>
    </xf>
    <xf numFmtId="0" fontId="7" fillId="0" borderId="18" xfId="1" applyNumberFormat="1" applyFont="1" applyFill="1" applyBorder="1" applyAlignment="1" applyProtection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1" fillId="0" borderId="30" xfId="1" applyFont="1" applyBorder="1" applyAlignment="1" applyProtection="1">
      <alignment horizontal="center" vertical="center" wrapText="1"/>
    </xf>
    <xf numFmtId="0" fontId="1" fillId="0" borderId="30" xfId="1" applyFont="1" applyFill="1" applyBorder="1" applyAlignment="1" applyProtection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49" fontId="40" fillId="0" borderId="5" xfId="0" applyNumberFormat="1" applyFont="1" applyBorder="1" applyAlignment="1">
      <alignment horizontal="center" vertical="center"/>
    </xf>
    <xf numFmtId="49" fontId="40" fillId="0" borderId="72" xfId="0" applyNumberFormat="1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5" fillId="0" borderId="76" xfId="0" applyFont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/>
    </xf>
    <xf numFmtId="0" fontId="41" fillId="0" borderId="32" xfId="1" applyNumberFormat="1" applyFont="1" applyFill="1" applyBorder="1" applyAlignment="1" applyProtection="1">
      <alignment horizontal="left" vertical="center" wrapText="1"/>
    </xf>
    <xf numFmtId="0" fontId="41" fillId="0" borderId="32" xfId="1" applyNumberFormat="1" applyFont="1" applyFill="1" applyBorder="1" applyAlignment="1" applyProtection="1">
      <alignment horizontal="center" vertical="center" wrapText="1"/>
    </xf>
    <xf numFmtId="0" fontId="41" fillId="0" borderId="37" xfId="1" applyNumberFormat="1" applyFont="1" applyFill="1" applyBorder="1" applyAlignment="1" applyProtection="1">
      <alignment horizontal="left" vertical="center" wrapText="1"/>
    </xf>
    <xf numFmtId="0" fontId="41" fillId="0" borderId="37" xfId="1" applyNumberFormat="1" applyFont="1" applyFill="1" applyBorder="1" applyAlignment="1" applyProtection="1">
      <alignment horizontal="center" vertical="center" wrapText="1"/>
    </xf>
    <xf numFmtId="0" fontId="1" fillId="0" borderId="30" xfId="1" applyFont="1" applyFill="1" applyBorder="1" applyAlignment="1" applyProtection="1">
      <alignment horizontal="center" vertical="center" wrapText="1"/>
    </xf>
    <xf numFmtId="49" fontId="15" fillId="0" borderId="49" xfId="0" applyNumberFormat="1" applyFont="1" applyBorder="1" applyAlignment="1">
      <alignment horizontal="center" vertical="center"/>
    </xf>
    <xf numFmtId="49" fontId="15" fillId="0" borderId="46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58" xfId="0" applyFont="1" applyBorder="1" applyAlignment="1">
      <alignment horizontal="center" vertical="center" wrapText="1"/>
    </xf>
    <xf numFmtId="0" fontId="43" fillId="0" borderId="59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left" vertical="center" wrapText="1"/>
    </xf>
    <xf numFmtId="0" fontId="42" fillId="0" borderId="59" xfId="0" applyFont="1" applyBorder="1" applyAlignment="1">
      <alignment horizontal="left" vertical="center" wrapText="1"/>
    </xf>
    <xf numFmtId="0" fontId="42" fillId="0" borderId="67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60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49" fontId="38" fillId="0" borderId="49" xfId="0" applyNumberFormat="1" applyFont="1" applyBorder="1" applyAlignment="1">
      <alignment horizontal="center" vertical="center"/>
    </xf>
    <xf numFmtId="49" fontId="38" fillId="0" borderId="46" xfId="0" applyNumberFormat="1" applyFont="1" applyBorder="1" applyAlignment="1">
      <alignment horizontal="center" vertical="center"/>
    </xf>
    <xf numFmtId="49" fontId="38" fillId="0" borderId="45" xfId="0" applyNumberFormat="1" applyFont="1" applyBorder="1" applyAlignment="1">
      <alignment horizontal="center" vertical="center"/>
    </xf>
    <xf numFmtId="49" fontId="38" fillId="0" borderId="50" xfId="0" applyNumberFormat="1" applyFont="1" applyBorder="1" applyAlignment="1">
      <alignment horizontal="center" vertical="center"/>
    </xf>
    <xf numFmtId="49" fontId="38" fillId="0" borderId="74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9525</xdr:rowOff>
    </xdr:from>
    <xdr:to>
      <xdr:col>10</xdr:col>
      <xdr:colOff>0</xdr:colOff>
      <xdr:row>1</xdr:row>
      <xdr:rowOff>0</xdr:rowOff>
    </xdr:to>
    <xdr:pic>
      <xdr:nvPicPr>
        <xdr:cNvPr id="1033" name="Picture 9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276225"/>
          <a:ext cx="0" cy="304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</xdr:col>
      <xdr:colOff>238125</xdr:colOff>
      <xdr:row>2</xdr:row>
      <xdr:rowOff>142875</xdr:rowOff>
    </xdr:to>
    <xdr:pic>
      <xdr:nvPicPr>
        <xdr:cNvPr id="2049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33350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476250</xdr:colOff>
      <xdr:row>1</xdr:row>
      <xdr:rowOff>161925</xdr:rowOff>
    </xdr:to>
    <xdr:pic>
      <xdr:nvPicPr>
        <xdr:cNvPr id="3076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447675" cy="4095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7;&#1082;&#1088;&#1077;&#1090;&#1072;&#1088;&#1080;&#1072;&#1090;/&#1057;&#1080;&#1089;&#1090;&#1077;&#1084;&#1099;%20&#1087;&#1088;&#1086;&#1074;&#1077;&#1076;&#1077;&#1085;&#1080;&#1103;%20&#1089;&#1086;&#1088;&#1077;&#1074;&#1085;&#1086;&#1074;&#1072;&#1085;&#1080;&#1081;/&#1054;&#1083;&#1080;&#1084;&#1087;&#1080;&#1081;&#1082;&#1072;%20&#1086;&#1090;%20&#1087;&#1086;&#1083;&#1091;&#1092;&#1080;&#1085;&#1072;&#1083;&#1080;&#1089;&#1090;&#1086;&#1074;/&#1055;&#1088;&#1086;&#1090;&#1086;&#1082;&#1086;&#1083;&#1099;/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7;&#1082;&#1088;&#1077;&#1090;&#1072;&#1088;&#1080;&#1072;&#1090;/&#1057;&#1080;&#1089;&#1090;&#1077;&#1084;&#1099;%20&#1087;&#1088;&#1086;&#1074;&#1077;&#1076;&#1077;&#1085;&#1080;&#1103;%20&#1089;&#1086;&#1088;&#1077;&#1074;&#1085;&#1086;&#1074;&#1072;&#1085;&#1080;&#1081;/&#1054;&#1083;&#1080;&#1084;&#1087;&#1080;&#1081;&#1082;&#1072;%20&#1086;&#1090;%20&#1087;&#1086;&#1083;&#1091;&#1092;&#1080;&#1085;&#1072;&#1083;&#1080;&#1089;&#1090;&#1086;&#1074;/&#1055;&#1088;&#1086;&#1090;&#1086;&#1082;&#1086;&#1083;&#1099;/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88;&#1074;.&#1056;&#1086;&#1089;&#1089;&#1080;&#1080;%2097-98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Наименование соревнования</v>
          </cell>
        </row>
        <row r="3">
          <cell r="A3" t="str">
            <v>дата и место проведения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вый"/>
      <sheetName val="пр.взв."/>
      <sheetName val="наградной лист"/>
      <sheetName val="полуфинал"/>
      <sheetName val="Стартовый Б"/>
      <sheetName val="Стартовый А"/>
      <sheetName val="пр.хода Б"/>
      <sheetName val="пр.хода А"/>
    </sheetNames>
    <sheetDataSet>
      <sheetData sheetId="0" refreshError="1"/>
      <sheetData sheetId="1" refreshError="1">
        <row r="3">
          <cell r="F3" t="str">
            <v>в.к.   кг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Первенство России по самбо среди юношей 1997-1998 гг.р.</v>
          </cell>
        </row>
        <row r="3">
          <cell r="A3" t="str">
            <v>24-27 июня 2013 год   г.Отрадный</v>
          </cell>
        </row>
        <row r="6">
          <cell r="A6" t="str">
            <v>Гл. судья, судья МК</v>
          </cell>
          <cell r="G6" t="str">
            <v xml:space="preserve">В.И.Зотов </v>
          </cell>
        </row>
        <row r="7">
          <cell r="G7" t="str">
            <v>/Энгельс/</v>
          </cell>
        </row>
        <row r="8">
          <cell r="A8" t="str">
            <v>Гл. секретарь, судья РК</v>
          </cell>
          <cell r="G8" t="str">
            <v>А.С.Тимошин</v>
          </cell>
        </row>
        <row r="9">
          <cell r="G9" t="str">
            <v>/Рыбинск/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22" workbookViewId="0">
      <selection sqref="A1:H40"/>
    </sheetView>
  </sheetViews>
  <sheetFormatPr defaultRowHeight="12.75"/>
  <cols>
    <col min="8" max="8" width="15.7109375" customWidth="1"/>
  </cols>
  <sheetData>
    <row r="1" spans="1:10" ht="27.75" customHeight="1" thickBot="1">
      <c r="A1" s="81" t="str">
        <f>HYPERLINK([1]реквизиты!$A$2)</f>
        <v>Наименование соревнования</v>
      </c>
      <c r="B1" s="82"/>
      <c r="C1" s="82"/>
      <c r="D1" s="82"/>
      <c r="E1" s="82"/>
      <c r="F1" s="82"/>
      <c r="G1" s="82"/>
      <c r="H1" s="83"/>
    </row>
    <row r="2" spans="1:10" ht="17.25" customHeight="1">
      <c r="A2" s="84" t="str">
        <f>HYPERLINK([1]реквизиты!$A$3)</f>
        <v>дата и место проведения</v>
      </c>
      <c r="B2" s="84"/>
      <c r="C2" s="84"/>
      <c r="D2" s="84"/>
      <c r="E2" s="84"/>
      <c r="F2" s="84"/>
      <c r="G2" s="84"/>
      <c r="H2" s="84"/>
    </row>
    <row r="3" spans="1:10" ht="18.75" thickBot="1">
      <c r="A3" s="85" t="s">
        <v>68</v>
      </c>
      <c r="B3" s="85"/>
      <c r="C3" s="85"/>
      <c r="D3" s="85"/>
      <c r="E3" s="85"/>
      <c r="F3" s="85"/>
      <c r="G3" s="85"/>
      <c r="H3" s="85"/>
    </row>
    <row r="4" spans="1:10" ht="18.75" thickBot="1">
      <c r="B4" s="57"/>
      <c r="C4" s="58"/>
      <c r="D4" s="86" t="str">
        <f>HYPERLINK([2]пр.взв.!F3)</f>
        <v>в.к.   кг</v>
      </c>
      <c r="E4" s="87"/>
      <c r="F4" s="88"/>
      <c r="G4" s="58"/>
      <c r="H4" s="58"/>
    </row>
    <row r="5" spans="1:10" ht="12" customHeight="1" thickBot="1">
      <c r="A5" s="58"/>
      <c r="B5" s="58"/>
      <c r="C5" s="58"/>
      <c r="D5" s="58"/>
      <c r="E5" s="58"/>
      <c r="F5" s="58"/>
      <c r="G5" s="58"/>
      <c r="H5" s="58"/>
    </row>
    <row r="6" spans="1:10" ht="18">
      <c r="A6" s="89" t="s">
        <v>69</v>
      </c>
      <c r="B6" s="74" t="str">
        <f>VLOOKUP(J6,пр.взв!B7:G78,2,FALSE)</f>
        <v>НАЗАРЗОДА Анушервон Бузургмехр</v>
      </c>
      <c r="C6" s="74"/>
      <c r="D6" s="74"/>
      <c r="E6" s="74"/>
      <c r="F6" s="74"/>
      <c r="G6" s="74"/>
      <c r="H6" s="67" t="str">
        <f>VLOOKUP(J6,пр.взв!B7:G78,3,FALSE)</f>
        <v>04.02.99 2р.</v>
      </c>
      <c r="I6" s="58"/>
      <c r="J6" s="59">
        <v>16</v>
      </c>
    </row>
    <row r="7" spans="1:10" ht="18">
      <c r="A7" s="90"/>
      <c r="B7" s="75"/>
      <c r="C7" s="75"/>
      <c r="D7" s="75"/>
      <c r="E7" s="75"/>
      <c r="F7" s="75"/>
      <c r="G7" s="75"/>
      <c r="H7" s="76"/>
      <c r="I7" s="58"/>
      <c r="J7" s="59"/>
    </row>
    <row r="8" spans="1:10" ht="18">
      <c r="A8" s="90"/>
      <c r="B8" s="77" t="str">
        <f>VLOOKUP(J6,пр.взв!B7:G78,4,FALSE)</f>
        <v>Москва</v>
      </c>
      <c r="C8" s="77"/>
      <c r="D8" s="77"/>
      <c r="E8" s="77"/>
      <c r="F8" s="77"/>
      <c r="G8" s="77"/>
      <c r="H8" s="76"/>
      <c r="I8" s="58"/>
      <c r="J8" s="59"/>
    </row>
    <row r="9" spans="1:10" ht="18.75" thickBot="1">
      <c r="A9" s="91"/>
      <c r="B9" s="69"/>
      <c r="C9" s="69"/>
      <c r="D9" s="69"/>
      <c r="E9" s="69"/>
      <c r="F9" s="69"/>
      <c r="G9" s="69"/>
      <c r="H9" s="70"/>
      <c r="I9" s="58"/>
      <c r="J9" s="59"/>
    </row>
    <row r="10" spans="1:10" ht="18.75" thickBot="1">
      <c r="A10" s="58"/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8" customHeight="1">
      <c r="A11" s="78" t="s">
        <v>70</v>
      </c>
      <c r="B11" s="74" t="str">
        <f>VLOOKUP(J11,пр.взв!B2:G79,2,FALSE)</f>
        <v>ПАВЛОВ Евгений Александрович</v>
      </c>
      <c r="C11" s="74"/>
      <c r="D11" s="74"/>
      <c r="E11" s="74"/>
      <c r="F11" s="74"/>
      <c r="G11" s="74"/>
      <c r="H11" s="67" t="str">
        <f>VLOOKUP(J11,пр.взв!B2:G79,3,FALSE)</f>
        <v>28.01.98 1р</v>
      </c>
      <c r="I11" s="58"/>
      <c r="J11" s="59">
        <v>26</v>
      </c>
    </row>
    <row r="12" spans="1:10" ht="18" customHeight="1">
      <c r="A12" s="79"/>
      <c r="B12" s="75"/>
      <c r="C12" s="75"/>
      <c r="D12" s="75"/>
      <c r="E12" s="75"/>
      <c r="F12" s="75"/>
      <c r="G12" s="75"/>
      <c r="H12" s="76"/>
      <c r="I12" s="58"/>
      <c r="J12" s="59"/>
    </row>
    <row r="13" spans="1:10" ht="18">
      <c r="A13" s="79"/>
      <c r="B13" s="77" t="str">
        <f>VLOOKUP(J11,пр.взв!B2:G79,4,FALSE)</f>
        <v>Санкт-Петербург, МО</v>
      </c>
      <c r="C13" s="77"/>
      <c r="D13" s="77"/>
      <c r="E13" s="77"/>
      <c r="F13" s="77"/>
      <c r="G13" s="77"/>
      <c r="H13" s="76"/>
      <c r="I13" s="58"/>
      <c r="J13" s="59"/>
    </row>
    <row r="14" spans="1:10" ht="18.75" thickBot="1">
      <c r="A14" s="80"/>
      <c r="B14" s="69"/>
      <c r="C14" s="69"/>
      <c r="D14" s="69"/>
      <c r="E14" s="69"/>
      <c r="F14" s="69"/>
      <c r="G14" s="69"/>
      <c r="H14" s="70"/>
      <c r="I14" s="58"/>
      <c r="J14" s="59"/>
    </row>
    <row r="15" spans="1:10" ht="18.75" thickBot="1">
      <c r="A15" s="58"/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18" customHeight="1">
      <c r="A16" s="71" t="s">
        <v>71</v>
      </c>
      <c r="B16" s="74" t="str">
        <f>VLOOKUP(J16,пр.взв!B1:G84,2,FALSE)</f>
        <v>ХОДИБОЕВ Умеджон Кобилджонович</v>
      </c>
      <c r="C16" s="74"/>
      <c r="D16" s="74"/>
      <c r="E16" s="74"/>
      <c r="F16" s="74"/>
      <c r="G16" s="74"/>
      <c r="H16" s="67" t="str">
        <f>VLOOKUP(J16,пр.взв!B1:G84,3,FALSE)</f>
        <v>27.01.97 1р</v>
      </c>
      <c r="I16" s="58"/>
      <c r="J16" s="59">
        <v>3</v>
      </c>
    </row>
    <row r="17" spans="1:10" ht="18" customHeight="1">
      <c r="A17" s="72"/>
      <c r="B17" s="75"/>
      <c r="C17" s="75"/>
      <c r="D17" s="75"/>
      <c r="E17" s="75"/>
      <c r="F17" s="75"/>
      <c r="G17" s="75"/>
      <c r="H17" s="76"/>
      <c r="I17" s="58"/>
      <c r="J17" s="59"/>
    </row>
    <row r="18" spans="1:10" ht="18">
      <c r="A18" s="72"/>
      <c r="B18" s="77" t="str">
        <f>VLOOKUP(J16,пр.взв!B1:G84,4,FALSE)</f>
        <v>ЮФО, Краснодарский край, г. Армавир, Д</v>
      </c>
      <c r="C18" s="77"/>
      <c r="D18" s="77"/>
      <c r="E18" s="77"/>
      <c r="F18" s="77"/>
      <c r="G18" s="77"/>
      <c r="H18" s="76"/>
      <c r="I18" s="58"/>
      <c r="J18" s="59"/>
    </row>
    <row r="19" spans="1:10" ht="18.75" thickBot="1">
      <c r="A19" s="73"/>
      <c r="B19" s="69"/>
      <c r="C19" s="69"/>
      <c r="D19" s="69"/>
      <c r="E19" s="69"/>
      <c r="F19" s="69"/>
      <c r="G19" s="69"/>
      <c r="H19" s="70"/>
      <c r="I19" s="58"/>
      <c r="J19" s="59"/>
    </row>
    <row r="20" spans="1:10" ht="18.75" thickBot="1">
      <c r="A20" s="58"/>
      <c r="B20" s="58"/>
      <c r="C20" s="58"/>
      <c r="D20" s="58"/>
      <c r="E20" s="58"/>
      <c r="F20" s="58"/>
      <c r="G20" s="58"/>
      <c r="H20" s="58"/>
      <c r="I20" s="58"/>
      <c r="J20" s="59"/>
    </row>
    <row r="21" spans="1:10" ht="18" customHeight="1">
      <c r="A21" s="71" t="s">
        <v>71</v>
      </c>
      <c r="B21" s="74" t="str">
        <f>VLOOKUP(J21,пр.взв!B2:G89,2,FALSE)</f>
        <v xml:space="preserve">СИНЬКОВ Андрей Евгеньевич </v>
      </c>
      <c r="C21" s="74"/>
      <c r="D21" s="74"/>
      <c r="E21" s="74"/>
      <c r="F21" s="74"/>
      <c r="G21" s="74"/>
      <c r="H21" s="67" t="str">
        <f>VLOOKUP(J21,пр.взв!B2:G89,3,FALSE)</f>
        <v>13.10.98 1р</v>
      </c>
      <c r="I21" s="58"/>
      <c r="J21" s="59">
        <v>33</v>
      </c>
    </row>
    <row r="22" spans="1:10" ht="18" customHeight="1">
      <c r="A22" s="72"/>
      <c r="B22" s="75"/>
      <c r="C22" s="75"/>
      <c r="D22" s="75"/>
      <c r="E22" s="75"/>
      <c r="F22" s="75"/>
      <c r="G22" s="75"/>
      <c r="H22" s="76"/>
      <c r="I22" s="58"/>
      <c r="J22" s="59"/>
    </row>
    <row r="23" spans="1:10" ht="18">
      <c r="A23" s="72"/>
      <c r="B23" s="77" t="str">
        <f>VLOOKUP(J21,пр.взв!B2:G89,4,FALSE)</f>
        <v>УРФО ,Свердловская обл Екатеринбург</v>
      </c>
      <c r="C23" s="77"/>
      <c r="D23" s="77"/>
      <c r="E23" s="77"/>
      <c r="F23" s="77"/>
      <c r="G23" s="77"/>
      <c r="H23" s="76"/>
      <c r="I23" s="58"/>
    </row>
    <row r="24" spans="1:10" ht="18.75" thickBot="1">
      <c r="A24" s="73"/>
      <c r="B24" s="69"/>
      <c r="C24" s="69"/>
      <c r="D24" s="69"/>
      <c r="E24" s="69"/>
      <c r="F24" s="69"/>
      <c r="G24" s="69"/>
      <c r="H24" s="70"/>
      <c r="I24" s="58"/>
    </row>
    <row r="25" spans="1:10" ht="18">
      <c r="A25" s="58"/>
      <c r="B25" s="58"/>
      <c r="C25" s="58"/>
      <c r="D25" s="58"/>
      <c r="E25" s="58"/>
      <c r="F25" s="58"/>
      <c r="G25" s="58"/>
      <c r="H25" s="58"/>
    </row>
    <row r="26" spans="1:10" ht="18">
      <c r="A26" s="58" t="s">
        <v>72</v>
      </c>
      <c r="B26" s="58"/>
      <c r="C26" s="58"/>
      <c r="D26" s="58"/>
      <c r="E26" s="58"/>
      <c r="F26" s="58"/>
      <c r="G26" s="58"/>
      <c r="H26" s="58"/>
    </row>
    <row r="27" spans="1:10" ht="13.5" thickBot="1"/>
    <row r="28" spans="1:10">
      <c r="A28" s="65" t="str">
        <f>VLOOKUP(J28,пр.взв!B7:G104,6,FALSE)</f>
        <v>Клецков Д Астахов ВВ</v>
      </c>
      <c r="B28" s="66"/>
      <c r="C28" s="66"/>
      <c r="D28" s="66"/>
      <c r="E28" s="66"/>
      <c r="F28" s="66"/>
      <c r="G28" s="66"/>
      <c r="H28" s="67"/>
      <c r="J28">
        <v>16</v>
      </c>
    </row>
    <row r="29" spans="1:10" ht="13.5" thickBot="1">
      <c r="A29" s="68"/>
      <c r="B29" s="69"/>
      <c r="C29" s="69"/>
      <c r="D29" s="69"/>
      <c r="E29" s="69"/>
      <c r="F29" s="69"/>
      <c r="G29" s="69"/>
      <c r="H29" s="70"/>
    </row>
    <row r="32" spans="1:10" ht="18">
      <c r="A32" s="58" t="s">
        <v>73</v>
      </c>
      <c r="B32" s="58"/>
      <c r="C32" s="58"/>
      <c r="D32" s="58"/>
      <c r="E32" s="58"/>
      <c r="F32" s="58"/>
      <c r="G32" s="58"/>
      <c r="H32" s="58"/>
    </row>
    <row r="33" spans="1:8" ht="18">
      <c r="A33" s="58"/>
      <c r="B33" s="58"/>
      <c r="C33" s="58"/>
      <c r="D33" s="58"/>
      <c r="E33" s="58"/>
      <c r="F33" s="58"/>
      <c r="G33" s="58"/>
      <c r="H33" s="58"/>
    </row>
    <row r="34" spans="1:8" ht="18">
      <c r="A34" s="58"/>
      <c r="B34" s="58"/>
      <c r="C34" s="58"/>
      <c r="D34" s="58"/>
      <c r="E34" s="58"/>
      <c r="F34" s="58"/>
      <c r="G34" s="58"/>
      <c r="H34" s="58"/>
    </row>
    <row r="35" spans="1:8" ht="18">
      <c r="A35" s="60"/>
      <c r="B35" s="60"/>
      <c r="C35" s="60"/>
      <c r="D35" s="60"/>
      <c r="E35" s="60"/>
      <c r="F35" s="60"/>
      <c r="G35" s="60"/>
      <c r="H35" s="60"/>
    </row>
    <row r="36" spans="1:8" ht="18">
      <c r="A36" s="61"/>
      <c r="B36" s="61"/>
      <c r="C36" s="61"/>
      <c r="D36" s="61"/>
      <c r="E36" s="61"/>
      <c r="F36" s="61"/>
      <c r="G36" s="61"/>
      <c r="H36" s="61"/>
    </row>
    <row r="37" spans="1:8" ht="18">
      <c r="A37" s="60"/>
      <c r="B37" s="60"/>
      <c r="C37" s="60"/>
      <c r="D37" s="60"/>
      <c r="E37" s="60"/>
      <c r="F37" s="60"/>
      <c r="G37" s="60"/>
      <c r="H37" s="60"/>
    </row>
    <row r="38" spans="1:8" ht="18">
      <c r="A38" s="62"/>
      <c r="B38" s="62"/>
      <c r="C38" s="62"/>
      <c r="D38" s="62"/>
      <c r="E38" s="62"/>
      <c r="F38" s="62"/>
      <c r="G38" s="62"/>
      <c r="H38" s="62"/>
    </row>
    <row r="39" spans="1:8" ht="18">
      <c r="A39" s="60"/>
      <c r="B39" s="60"/>
      <c r="C39" s="60"/>
      <c r="D39" s="60"/>
      <c r="E39" s="60"/>
      <c r="F39" s="60"/>
      <c r="G39" s="60"/>
      <c r="H39" s="60"/>
    </row>
    <row r="40" spans="1:8" ht="18">
      <c r="A40" s="62"/>
      <c r="B40" s="62"/>
      <c r="C40" s="62"/>
      <c r="D40" s="62"/>
      <c r="E40" s="62"/>
      <c r="F40" s="62"/>
      <c r="G40" s="62"/>
      <c r="H40" s="62"/>
    </row>
  </sheetData>
  <mergeCells count="21">
    <mergeCell ref="A1:H1"/>
    <mergeCell ref="A2:H2"/>
    <mergeCell ref="A3:H3"/>
    <mergeCell ref="D4:F4"/>
    <mergeCell ref="A6:A9"/>
    <mergeCell ref="B6:G7"/>
    <mergeCell ref="H6:H7"/>
    <mergeCell ref="B8:H9"/>
    <mergeCell ref="A11:A14"/>
    <mergeCell ref="B11:G12"/>
    <mergeCell ref="H11:H12"/>
    <mergeCell ref="B13:H14"/>
    <mergeCell ref="A16:A19"/>
    <mergeCell ref="B16:G17"/>
    <mergeCell ref="H16:H17"/>
    <mergeCell ref="B18:H19"/>
    <mergeCell ref="A28:H29"/>
    <mergeCell ref="A21:A24"/>
    <mergeCell ref="B21:G22"/>
    <mergeCell ref="H21:H22"/>
    <mergeCell ref="B23:H24"/>
  </mergeCells>
  <phoneticPr fontId="1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61"/>
  <sheetViews>
    <sheetView workbookViewId="0">
      <selection activeCell="B1" sqref="B1:I8"/>
    </sheetView>
  </sheetViews>
  <sheetFormatPr defaultRowHeight="12.75"/>
  <cols>
    <col min="1" max="1" width="3.140625" customWidth="1"/>
    <col min="2" max="2" width="6.42578125" customWidth="1"/>
    <col min="3" max="3" width="19" customWidth="1"/>
    <col min="4" max="4" width="10.5703125" customWidth="1"/>
    <col min="5" max="5" width="12.5703125" customWidth="1"/>
    <col min="6" max="6" width="20.140625" customWidth="1"/>
    <col min="7" max="7" width="11.42578125" customWidth="1"/>
    <col min="10" max="10" width="3.140625" customWidth="1"/>
    <col min="11" max="11" width="7.5703125" customWidth="1"/>
    <col min="12" max="12" width="21.7109375" customWidth="1"/>
    <col min="14" max="14" width="11.28515625" customWidth="1"/>
    <col min="15" max="15" width="24.85546875" customWidth="1"/>
    <col min="17" max="17" width="7.5703125" customWidth="1"/>
    <col min="18" max="18" width="7.42578125" customWidth="1"/>
  </cols>
  <sheetData>
    <row r="1" spans="1:18" ht="23.25" customHeight="1">
      <c r="A1" s="13"/>
      <c r="B1" s="100" t="s">
        <v>23</v>
      </c>
      <c r="C1" s="100"/>
      <c r="D1" s="100"/>
      <c r="E1" s="100"/>
      <c r="F1" s="100"/>
      <c r="G1" s="100"/>
      <c r="H1" s="100"/>
      <c r="I1" s="100"/>
      <c r="K1" s="125" t="s">
        <v>23</v>
      </c>
      <c r="L1" s="125"/>
      <c r="M1" s="125"/>
      <c r="N1" s="125"/>
      <c r="O1" s="125"/>
      <c r="P1" s="125"/>
      <c r="Q1" s="125"/>
      <c r="R1" s="125"/>
    </row>
    <row r="2" spans="1:18" ht="15" customHeight="1" thickBot="1">
      <c r="A2" s="13"/>
      <c r="B2" s="15"/>
      <c r="C2" s="15" t="s">
        <v>235</v>
      </c>
      <c r="D2" s="15"/>
      <c r="E2" s="15"/>
      <c r="F2" s="35" t="str">
        <f>HYPERLINK(пр.взв!D4)</f>
        <v>В.к. 42 кг.</v>
      </c>
      <c r="G2" s="15"/>
      <c r="H2" s="15"/>
      <c r="I2" s="15"/>
      <c r="K2" s="2"/>
      <c r="L2" s="2" t="s">
        <v>36</v>
      </c>
      <c r="M2" s="2"/>
      <c r="N2" s="2"/>
      <c r="O2" s="35" t="str">
        <f>HYPERLINK(пр.взв!D4)</f>
        <v>В.к. 42 кг.</v>
      </c>
      <c r="P2" s="2"/>
      <c r="Q2" s="2"/>
      <c r="R2" s="2"/>
    </row>
    <row r="3" spans="1:18">
      <c r="A3" s="120"/>
      <c r="B3" s="101" t="s">
        <v>5</v>
      </c>
      <c r="C3" s="92" t="s">
        <v>2</v>
      </c>
      <c r="D3" s="103" t="s">
        <v>24</v>
      </c>
      <c r="E3" s="92" t="s">
        <v>25</v>
      </c>
      <c r="F3" s="92" t="s">
        <v>26</v>
      </c>
      <c r="G3" s="103" t="s">
        <v>27</v>
      </c>
      <c r="H3" s="92" t="s">
        <v>28</v>
      </c>
      <c r="I3" s="94" t="s">
        <v>29</v>
      </c>
      <c r="K3" s="126" t="s">
        <v>5</v>
      </c>
      <c r="L3" s="128" t="s">
        <v>2</v>
      </c>
      <c r="M3" s="130" t="s">
        <v>24</v>
      </c>
      <c r="N3" s="128" t="s">
        <v>25</v>
      </c>
      <c r="O3" s="128" t="s">
        <v>26</v>
      </c>
      <c r="P3" s="130" t="s">
        <v>27</v>
      </c>
      <c r="Q3" s="128" t="s">
        <v>28</v>
      </c>
      <c r="R3" s="132" t="s">
        <v>29</v>
      </c>
    </row>
    <row r="4" spans="1:18" ht="13.5" thickBot="1">
      <c r="A4" s="120"/>
      <c r="B4" s="102"/>
      <c r="C4" s="93"/>
      <c r="D4" s="104"/>
      <c r="E4" s="93"/>
      <c r="F4" s="93"/>
      <c r="G4" s="104"/>
      <c r="H4" s="93"/>
      <c r="I4" s="95"/>
      <c r="K4" s="127"/>
      <c r="L4" s="129"/>
      <c r="M4" s="131"/>
      <c r="N4" s="129"/>
      <c r="O4" s="129"/>
      <c r="P4" s="131"/>
      <c r="Q4" s="129"/>
      <c r="R4" s="133"/>
    </row>
    <row r="5" spans="1:18">
      <c r="A5" s="120"/>
      <c r="B5" s="117">
        <v>3</v>
      </c>
      <c r="C5" s="96" t="str">
        <f>VLOOKUP(B5,пр.взв!B7:E78,2,FALSE)</f>
        <v>ХОДИБОЕВ Умеджон Кобилджонович</v>
      </c>
      <c r="D5" s="98" t="str">
        <f>VLOOKUP(B5,пр.взв!B7:F78,3,FALSE)</f>
        <v>27.01.97 1р</v>
      </c>
      <c r="E5" s="98" t="str">
        <f>VLOOKUP(B5,пр.взв!B5:G78,4,FALSE)</f>
        <v>ЮФО, Краснодарский край, г. Армавир, Д</v>
      </c>
      <c r="F5" s="112"/>
      <c r="G5" s="112"/>
      <c r="H5" s="114"/>
      <c r="I5" s="116"/>
      <c r="K5" s="117"/>
      <c r="L5" s="96" t="e">
        <f>VLOOKUP(K5,пр.взв!B7:E78,2,FALSE)</f>
        <v>#N/A</v>
      </c>
      <c r="M5" s="96" t="e">
        <f>VLOOKUP(K5,пр.взв!B7:G78,3,FALSE)</f>
        <v>#N/A</v>
      </c>
      <c r="N5" s="96" t="e">
        <f>VLOOKUP(K5,пр.взв!B7:G78,4,FALSE)</f>
        <v>#N/A</v>
      </c>
      <c r="O5" s="112"/>
      <c r="P5" s="112"/>
      <c r="Q5" s="114"/>
      <c r="R5" s="116"/>
    </row>
    <row r="6" spans="1:18">
      <c r="A6" s="120"/>
      <c r="B6" s="107"/>
      <c r="C6" s="97"/>
      <c r="D6" s="99"/>
      <c r="E6" s="99"/>
      <c r="F6" s="113"/>
      <c r="G6" s="113"/>
      <c r="H6" s="115"/>
      <c r="I6" s="105"/>
      <c r="K6" s="107"/>
      <c r="L6" s="97"/>
      <c r="M6" s="97"/>
      <c r="N6" s="97"/>
      <c r="O6" s="113"/>
      <c r="P6" s="113"/>
      <c r="Q6" s="115"/>
      <c r="R6" s="105"/>
    </row>
    <row r="7" spans="1:18">
      <c r="A7" s="120"/>
      <c r="B7" s="107">
        <v>16</v>
      </c>
      <c r="C7" s="109" t="str">
        <f>VLOOKUP(B7,пр.взв!B7:G78,2,FALSE)</f>
        <v>НАЗАРЗОДА Анушервон Бузургмехр</v>
      </c>
      <c r="D7" s="99" t="str">
        <f>VLOOKUP(B7,пр.взв!B7:G78,3,FALSE)</f>
        <v>04.02.99 2р.</v>
      </c>
      <c r="E7" s="99" t="str">
        <f>VLOOKUP(B7,пр.взв!B7:G78,4,FALSE)</f>
        <v>Москва</v>
      </c>
      <c r="F7" s="113"/>
      <c r="G7" s="113"/>
      <c r="H7" s="115"/>
      <c r="I7" s="105"/>
      <c r="K7" s="107"/>
      <c r="L7" s="109" t="e">
        <f>VLOOKUP(K7,пр.взв!B7:E78,2,FALSE)</f>
        <v>#N/A</v>
      </c>
      <c r="M7" s="109" t="e">
        <f>VLOOKUP(K7,пр.взв!B7:G78,3,FALSE)</f>
        <v>#N/A</v>
      </c>
      <c r="N7" s="109" t="e">
        <f>VLOOKUP(K7,пр.взв!B7:G78,4,FALSE)</f>
        <v>#N/A</v>
      </c>
      <c r="O7" s="113"/>
      <c r="P7" s="113"/>
      <c r="Q7" s="115"/>
      <c r="R7" s="105"/>
    </row>
    <row r="8" spans="1:18" ht="13.5" thickBot="1">
      <c r="A8" s="120"/>
      <c r="B8" s="108"/>
      <c r="C8" s="110"/>
      <c r="D8" s="111"/>
      <c r="E8" s="111"/>
      <c r="F8" s="118"/>
      <c r="G8" s="118"/>
      <c r="H8" s="119"/>
      <c r="I8" s="106"/>
      <c r="K8" s="108"/>
      <c r="L8" s="97"/>
      <c r="M8" s="97"/>
      <c r="N8" s="97"/>
      <c r="O8" s="118"/>
      <c r="P8" s="118"/>
      <c r="Q8" s="119"/>
      <c r="R8" s="106"/>
    </row>
    <row r="9" spans="1:18">
      <c r="A9" s="120"/>
      <c r="B9" s="117">
        <v>3</v>
      </c>
      <c r="C9" s="96" t="str">
        <f>VLOOKUP(B9,пр.взв!B7:E864,2,FALSE)</f>
        <v>ХОДИБОЕВ Умеджон Кобилджонович</v>
      </c>
      <c r="D9" s="98" t="str">
        <f>VLOOKUP(B9,пр.взв!B7:F78,3,FALSE)</f>
        <v>27.01.97 1р</v>
      </c>
      <c r="E9" s="98" t="str">
        <f>VLOOKUP(B9,пр.взв!B7:G78,4,FALSE)</f>
        <v>ЮФО, Краснодарский край, г. Армавир, Д</v>
      </c>
      <c r="F9" s="112" t="s">
        <v>227</v>
      </c>
      <c r="G9" s="112"/>
      <c r="H9" s="114"/>
      <c r="I9" s="116"/>
      <c r="K9" s="117"/>
      <c r="L9" s="96" t="e">
        <f>VLOOKUP(K9,пр.взв!B7:E78,2,FALSE)</f>
        <v>#N/A</v>
      </c>
      <c r="M9" s="96" t="e">
        <f>VLOOKUP(K9,пр.взв!B7:G78,3,FALSE)</f>
        <v>#N/A</v>
      </c>
      <c r="N9" s="96" t="e">
        <f>VLOOKUP(K9,пр.взв!B7:G78,4,FALSE)</f>
        <v>#N/A</v>
      </c>
      <c r="O9" s="112"/>
      <c r="P9" s="112"/>
      <c r="Q9" s="114"/>
      <c r="R9" s="116"/>
    </row>
    <row r="10" spans="1:18">
      <c r="A10" s="120"/>
      <c r="B10" s="107"/>
      <c r="C10" s="97"/>
      <c r="D10" s="99"/>
      <c r="E10" s="99"/>
      <c r="F10" s="113"/>
      <c r="G10" s="113"/>
      <c r="H10" s="115"/>
      <c r="I10" s="105"/>
      <c r="K10" s="107"/>
      <c r="L10" s="97"/>
      <c r="M10" s="97"/>
      <c r="N10" s="97"/>
      <c r="O10" s="113"/>
      <c r="P10" s="113"/>
      <c r="Q10" s="115"/>
      <c r="R10" s="105"/>
    </row>
    <row r="11" spans="1:18">
      <c r="A11" s="120"/>
      <c r="B11" s="107"/>
      <c r="C11" s="272" t="e">
        <f>VLOOKUP(B11,пр.взв!B7:E78,2,FALSE)</f>
        <v>#N/A</v>
      </c>
      <c r="D11" s="273" t="e">
        <f>VLOOKUP(B11,пр.взв!B7:G78,3,FALSE)</f>
        <v>#N/A</v>
      </c>
      <c r="E11" s="273" t="e">
        <f>VLOOKUP(B11,пр.взв!B7:G78,4,FALSE)</f>
        <v>#N/A</v>
      </c>
      <c r="F11" s="113"/>
      <c r="G11" s="113"/>
      <c r="H11" s="115"/>
      <c r="I11" s="105"/>
      <c r="K11" s="107"/>
      <c r="L11" s="109" t="e">
        <f>VLOOKUP(K11,пр.взв!B7:E78,2,FALSE)</f>
        <v>#N/A</v>
      </c>
      <c r="M11" s="109" t="e">
        <f>VLOOKUP(K11,пр.взв!B7:G80,3,FALSE)</f>
        <v>#N/A</v>
      </c>
      <c r="N11" s="109" t="e">
        <f>VLOOKUP(K11,пр.взв!B7:G80,4,FALSE)</f>
        <v>#N/A</v>
      </c>
      <c r="O11" s="113"/>
      <c r="P11" s="113"/>
      <c r="Q11" s="115"/>
      <c r="R11" s="105"/>
    </row>
    <row r="12" spans="1:18" ht="13.5" thickBot="1">
      <c r="A12" s="120"/>
      <c r="B12" s="108"/>
      <c r="C12" s="274"/>
      <c r="D12" s="275"/>
      <c r="E12" s="275"/>
      <c r="F12" s="118"/>
      <c r="G12" s="118"/>
      <c r="H12" s="119"/>
      <c r="I12" s="106"/>
      <c r="K12" s="108"/>
      <c r="L12" s="97"/>
      <c r="M12" s="97"/>
      <c r="N12" s="97"/>
      <c r="O12" s="118"/>
      <c r="P12" s="118"/>
      <c r="Q12" s="119"/>
      <c r="R12" s="106"/>
    </row>
    <row r="13" spans="1:18">
      <c r="A13" s="120"/>
      <c r="B13" s="117">
        <v>16</v>
      </c>
      <c r="C13" s="96" t="str">
        <f>VLOOKUP(B13,пр.взв!B7:E78,2,FALSE)</f>
        <v>НАЗАРЗОДА Анушервон Бузургмехр</v>
      </c>
      <c r="D13" s="98" t="str">
        <f>VLOOKUP(B13,пр.взв!B5:F81,3,FALSE)</f>
        <v>04.02.99 2р.</v>
      </c>
      <c r="E13" s="98" t="str">
        <f>VLOOKUP(B13,пр.взв!B3:G81,4,FALSE)</f>
        <v>Москва</v>
      </c>
      <c r="F13" s="112" t="s">
        <v>227</v>
      </c>
      <c r="G13" s="112"/>
      <c r="H13" s="114"/>
      <c r="I13" s="116"/>
      <c r="K13" s="117"/>
      <c r="L13" s="96" t="e">
        <f>VLOOKUP(K13,пр.взв!B7:E78,2,FALSE)</f>
        <v>#N/A</v>
      </c>
      <c r="M13" s="96" t="e">
        <f>VLOOKUP(K13,пр.взв!B5:G82,3,FALSE)</f>
        <v>#N/A</v>
      </c>
      <c r="N13" s="96" t="e">
        <f>VLOOKUP(K13,пр.взв!B5:G82,4,FALSE)</f>
        <v>#N/A</v>
      </c>
      <c r="O13" s="112"/>
      <c r="P13" s="112"/>
      <c r="Q13" s="114"/>
      <c r="R13" s="116"/>
    </row>
    <row r="14" spans="1:18">
      <c r="A14" s="120"/>
      <c r="B14" s="107"/>
      <c r="C14" s="97"/>
      <c r="D14" s="99"/>
      <c r="E14" s="99"/>
      <c r="F14" s="113"/>
      <c r="G14" s="113"/>
      <c r="H14" s="115"/>
      <c r="I14" s="105"/>
      <c r="K14" s="107"/>
      <c r="L14" s="97"/>
      <c r="M14" s="97"/>
      <c r="N14" s="97"/>
      <c r="O14" s="113"/>
      <c r="P14" s="113"/>
      <c r="Q14" s="115"/>
      <c r="R14" s="105"/>
    </row>
    <row r="15" spans="1:18">
      <c r="A15" s="120"/>
      <c r="B15" s="107"/>
      <c r="C15" s="272" t="e">
        <f>VLOOKUP(B15,пр.взв!B7:E78,2,FALSE)</f>
        <v>#N/A</v>
      </c>
      <c r="D15" s="273" t="e">
        <f>VLOOKUP(B15,пр.взв!B5:G82,3,FALSE)</f>
        <v>#N/A</v>
      </c>
      <c r="E15" s="273" t="e">
        <f>VLOOKUP(B15,пр.взв!B5:G82,4,FALSE)</f>
        <v>#N/A</v>
      </c>
      <c r="F15" s="113"/>
      <c r="G15" s="113"/>
      <c r="H15" s="115"/>
      <c r="I15" s="105"/>
      <c r="K15" s="107"/>
      <c r="L15" s="109" t="e">
        <f>VLOOKUP(K15,пр.взв!B7:E78,2,FALSE)</f>
        <v>#N/A</v>
      </c>
      <c r="M15" s="109" t="e">
        <f>VLOOKUP(K15,пр.взв!B5:G84,3,FALSE)</f>
        <v>#N/A</v>
      </c>
      <c r="N15" s="109" t="e">
        <f>VLOOKUP(K15,пр.взв!B5:G84,4,FALSE)</f>
        <v>#N/A</v>
      </c>
      <c r="O15" s="113"/>
      <c r="P15" s="113"/>
      <c r="Q15" s="115"/>
      <c r="R15" s="105"/>
    </row>
    <row r="16" spans="1:18" ht="13.5" thickBot="1">
      <c r="A16" s="120"/>
      <c r="B16" s="108"/>
      <c r="C16" s="274"/>
      <c r="D16" s="275"/>
      <c r="E16" s="275"/>
      <c r="F16" s="118"/>
      <c r="G16" s="118"/>
      <c r="H16" s="119"/>
      <c r="I16" s="106"/>
      <c r="K16" s="108"/>
      <c r="L16" s="97"/>
      <c r="M16" s="97"/>
      <c r="N16" s="97"/>
      <c r="O16" s="118"/>
      <c r="P16" s="118"/>
      <c r="Q16" s="119"/>
      <c r="R16" s="106"/>
    </row>
    <row r="17" spans="1:18">
      <c r="A17" s="120"/>
      <c r="B17" s="117">
        <v>33</v>
      </c>
      <c r="C17" s="96" t="str">
        <f>VLOOKUP(B17,пр.взв!B7:E78,2,FALSE)</f>
        <v xml:space="preserve">СИНЬКОВ Андрей Евгеньевич </v>
      </c>
      <c r="D17" s="98" t="str">
        <f>VLOOKUP(B17,пр.взв!B7:F85,3,FALSE)</f>
        <v>13.10.98 1р</v>
      </c>
      <c r="E17" s="98" t="str">
        <f>VLOOKUP(B17,пр.взв!B7:G85,4,FALSE)</f>
        <v>УРФО ,Свердловская обл Екатеринбург</v>
      </c>
      <c r="F17" s="112" t="s">
        <v>227</v>
      </c>
      <c r="G17" s="112"/>
      <c r="H17" s="114"/>
      <c r="I17" s="116"/>
      <c r="K17" s="117"/>
      <c r="L17" s="96" t="e">
        <f>VLOOKUP(K17,пр.взв!B7:E78,2,FALSE)</f>
        <v>#N/A</v>
      </c>
      <c r="M17" s="96" t="e">
        <f>VLOOKUP(K17,пр.взв!B7:G86,3,FALSE)</f>
        <v>#N/A</v>
      </c>
      <c r="N17" s="96" t="e">
        <f>VLOOKUP(K17,пр.взв!B7:G86,4,FALSE)</f>
        <v>#N/A</v>
      </c>
      <c r="O17" s="112"/>
      <c r="P17" s="112"/>
      <c r="Q17" s="114"/>
      <c r="R17" s="116"/>
    </row>
    <row r="18" spans="1:18">
      <c r="A18" s="120"/>
      <c r="B18" s="107"/>
      <c r="C18" s="97"/>
      <c r="D18" s="99"/>
      <c r="E18" s="99"/>
      <c r="F18" s="113"/>
      <c r="G18" s="113"/>
      <c r="H18" s="115"/>
      <c r="I18" s="105"/>
      <c r="K18" s="107"/>
      <c r="L18" s="97"/>
      <c r="M18" s="97"/>
      <c r="N18" s="97"/>
      <c r="O18" s="113"/>
      <c r="P18" s="113"/>
      <c r="Q18" s="115"/>
      <c r="R18" s="105"/>
    </row>
    <row r="19" spans="1:18">
      <c r="A19" s="120"/>
      <c r="B19" s="107"/>
      <c r="C19" s="272" t="e">
        <f>VLOOKUP(B19,пр.взв!B7:E78,2,FALSE)</f>
        <v>#N/A</v>
      </c>
      <c r="D19" s="273" t="e">
        <f>VLOOKUP(B19,пр.взв!B7:G86,3,FALSE)</f>
        <v>#N/A</v>
      </c>
      <c r="E19" s="273" t="e">
        <f>VLOOKUP(B19,пр.взв!B7:G86,4,FALSE)</f>
        <v>#N/A</v>
      </c>
      <c r="F19" s="113"/>
      <c r="G19" s="113"/>
      <c r="H19" s="115"/>
      <c r="I19" s="105"/>
      <c r="K19" s="107"/>
      <c r="L19" s="109" t="e">
        <f>VLOOKUP(K19,пр.взв!B7:E78,2,FALSE)</f>
        <v>#N/A</v>
      </c>
      <c r="M19" s="109" t="e">
        <f>VLOOKUP(K19,пр.взв!B7:G88,3,FALSE)</f>
        <v>#N/A</v>
      </c>
      <c r="N19" s="109" t="e">
        <f>VLOOKUP(K19,пр.взв!B7:G88,4,FALSE)</f>
        <v>#N/A</v>
      </c>
      <c r="O19" s="113"/>
      <c r="P19" s="113"/>
      <c r="Q19" s="115"/>
      <c r="R19" s="105"/>
    </row>
    <row r="20" spans="1:18" ht="13.5" thickBot="1">
      <c r="A20" s="120"/>
      <c r="B20" s="108"/>
      <c r="C20" s="274"/>
      <c r="D20" s="275"/>
      <c r="E20" s="275"/>
      <c r="F20" s="118"/>
      <c r="G20" s="118"/>
      <c r="H20" s="119"/>
      <c r="I20" s="106"/>
      <c r="K20" s="108"/>
      <c r="L20" s="97"/>
      <c r="M20" s="97"/>
      <c r="N20" s="97"/>
      <c r="O20" s="118"/>
      <c r="P20" s="118"/>
      <c r="Q20" s="119"/>
      <c r="R20" s="106"/>
    </row>
    <row r="21" spans="1:18">
      <c r="A21" s="120"/>
      <c r="B21" s="117">
        <v>30</v>
      </c>
      <c r="C21" s="96" t="str">
        <f>VLOOKUP(B21,пр.взв!B7:E78,2,FALSE)</f>
        <v xml:space="preserve">БОРИСЕНКО Никита Романович </v>
      </c>
      <c r="D21" s="98" t="str">
        <f>VLOOKUP(B21,пр.взв!B3:F89,3,FALSE)</f>
        <v>17.10.98 1р</v>
      </c>
      <c r="E21" s="98" t="str">
        <f>VLOOKUP(B21,пр.взв!B2:G89,4,FALSE)</f>
        <v>ПФО,Нижегородская обл Выкса</v>
      </c>
      <c r="F21" s="112"/>
      <c r="G21" s="112"/>
      <c r="H21" s="114"/>
      <c r="I21" s="116"/>
      <c r="K21" s="117"/>
      <c r="L21" s="96" t="e">
        <f>VLOOKUP(K21,пр.взв!B7:E78,2,FALSE)</f>
        <v>#N/A</v>
      </c>
      <c r="M21" s="96" t="e">
        <f>VLOOKUP(K21,пр.взв!B3:G90,3,FALSE)</f>
        <v>#N/A</v>
      </c>
      <c r="N21" s="96" t="e">
        <f>VLOOKUP(K21,пр.взв!B3:G90,4,FALSE)</f>
        <v>#N/A</v>
      </c>
      <c r="O21" s="112"/>
      <c r="P21" s="112"/>
      <c r="Q21" s="114"/>
      <c r="R21" s="116"/>
    </row>
    <row r="22" spans="1:18">
      <c r="A22" s="120"/>
      <c r="B22" s="107"/>
      <c r="C22" s="97"/>
      <c r="D22" s="99"/>
      <c r="E22" s="99"/>
      <c r="F22" s="113"/>
      <c r="G22" s="113"/>
      <c r="H22" s="115"/>
      <c r="I22" s="105"/>
      <c r="K22" s="107"/>
      <c r="L22" s="97"/>
      <c r="M22" s="97"/>
      <c r="N22" s="97"/>
      <c r="O22" s="113"/>
      <c r="P22" s="113"/>
      <c r="Q22" s="115"/>
      <c r="R22" s="105"/>
    </row>
    <row r="23" spans="1:18">
      <c r="A23" s="120"/>
      <c r="B23" s="107">
        <v>32</v>
      </c>
      <c r="C23" s="109" t="str">
        <f>VLOOKUP(B23,пр.взв!B7:E78,2,FALSE)</f>
        <v>ГОДУНОВ Константин Игоревич</v>
      </c>
      <c r="D23" s="99" t="str">
        <f>VLOOKUP(B23,пр.взв!B3:G90,3,FALSE)</f>
        <v>10.07.98 1юн</v>
      </c>
      <c r="E23" s="99" t="str">
        <f>VLOOKUP(B23,пр.взв!B2:G90,4,FALSE)</f>
        <v>ЮФО, Краснодарский край, г. Сочи, МО</v>
      </c>
      <c r="F23" s="113"/>
      <c r="G23" s="113"/>
      <c r="H23" s="115"/>
      <c r="I23" s="105"/>
      <c r="K23" s="107"/>
      <c r="L23" s="109" t="e">
        <f>VLOOKUP(K23,пр.взв!B6:E78,2,FALSE)</f>
        <v>#N/A</v>
      </c>
      <c r="M23" s="109" t="e">
        <f>VLOOKUP(K23,пр.взв!B3:G92,3,FALSE)</f>
        <v>#N/A</v>
      </c>
      <c r="N23" s="109" t="e">
        <f>VLOOKUP(K23,пр.взв!B3:G92,4,FALSE)</f>
        <v>#N/A</v>
      </c>
      <c r="O23" s="113"/>
      <c r="P23" s="113"/>
      <c r="Q23" s="115"/>
      <c r="R23" s="105"/>
    </row>
    <row r="24" spans="1:18" ht="13.5" thickBot="1">
      <c r="A24" s="120"/>
      <c r="B24" s="108"/>
      <c r="C24" s="110"/>
      <c r="D24" s="111"/>
      <c r="E24" s="111"/>
      <c r="F24" s="118"/>
      <c r="G24" s="118"/>
      <c r="H24" s="119"/>
      <c r="I24" s="106"/>
      <c r="K24" s="108"/>
      <c r="L24" s="97"/>
      <c r="M24" s="97"/>
      <c r="N24" s="97"/>
      <c r="O24" s="118"/>
      <c r="P24" s="118"/>
      <c r="Q24" s="119"/>
      <c r="R24" s="106"/>
    </row>
    <row r="25" spans="1:18">
      <c r="A25" s="120"/>
      <c r="B25" s="117">
        <v>33</v>
      </c>
      <c r="C25" s="96" t="str">
        <f>VLOOKUP(B25,пр.взв!B7:E78,2,FALSE)</f>
        <v xml:space="preserve">СИНЬКОВ Андрей Евгеньевич </v>
      </c>
      <c r="D25" s="98" t="str">
        <f>VLOOKUP(B25,пр.взв!B7:F93,3,FALSE)</f>
        <v>13.10.98 1р</v>
      </c>
      <c r="E25" s="98" t="str">
        <f>VLOOKUP(B25,пр.взв!B2:G93,4,FALSE)</f>
        <v>УРФО ,Свердловская обл Екатеринбург</v>
      </c>
      <c r="F25" s="112"/>
      <c r="G25" s="112"/>
      <c r="H25" s="114"/>
      <c r="I25" s="116"/>
      <c r="K25" s="117"/>
      <c r="L25" s="96" t="e">
        <f>VLOOKUP(K25,пр.взв!B7:E78,2,FALSE)</f>
        <v>#N/A</v>
      </c>
      <c r="M25" s="96" t="e">
        <f>VLOOKUP(K25,пр.взв!B2:G94,3,FALSE)</f>
        <v>#N/A</v>
      </c>
      <c r="N25" s="96" t="e">
        <f>VLOOKUP(K25,пр.взв!B7:G94,4,FALSE)</f>
        <v>#N/A</v>
      </c>
      <c r="O25" s="112"/>
      <c r="P25" s="112"/>
      <c r="Q25" s="114"/>
      <c r="R25" s="116"/>
    </row>
    <row r="26" spans="1:18">
      <c r="A26" s="120"/>
      <c r="B26" s="107"/>
      <c r="C26" s="97"/>
      <c r="D26" s="99"/>
      <c r="E26" s="99"/>
      <c r="F26" s="113"/>
      <c r="G26" s="113"/>
      <c r="H26" s="115"/>
      <c r="I26" s="105"/>
      <c r="K26" s="107"/>
      <c r="L26" s="97"/>
      <c r="M26" s="97"/>
      <c r="N26" s="97"/>
      <c r="O26" s="113"/>
      <c r="P26" s="113"/>
      <c r="Q26" s="115"/>
      <c r="R26" s="105"/>
    </row>
    <row r="27" spans="1:18">
      <c r="A27" s="120"/>
      <c r="B27" s="107">
        <v>36</v>
      </c>
      <c r="C27" s="109" t="str">
        <f>VLOOKUP(B27,пр.взв!B7:E78,2,FALSE)</f>
        <v>БАШПАКОВ Эрчим Васильевич</v>
      </c>
      <c r="D27" s="99" t="str">
        <f>VLOOKUP(B27,пр.взв!B7:G94,3,FALSE)</f>
        <v>16.12.99 1р</v>
      </c>
      <c r="E27" s="99" t="str">
        <f>VLOOKUP(B27,пр.взв!B2:G94,4,FALSE)</f>
        <v>СФО,Алтайский,Горно-Алтайск Д</v>
      </c>
      <c r="F27" s="113"/>
      <c r="G27" s="113"/>
      <c r="H27" s="115"/>
      <c r="I27" s="105"/>
      <c r="K27" s="107"/>
      <c r="L27" s="109" t="e">
        <f>VLOOKUP(K27,пр.взв!B7:E78,2,FALSE)</f>
        <v>#N/A</v>
      </c>
      <c r="M27" s="109" t="e">
        <f>VLOOKUP(K27,пр.взв!B2:G96,3,FALSE)</f>
        <v>#N/A</v>
      </c>
      <c r="N27" s="109" t="e">
        <f>VLOOKUP(K27,пр.взв!B7:G96,4,FALSE)</f>
        <v>#N/A</v>
      </c>
      <c r="O27" s="113"/>
      <c r="P27" s="113"/>
      <c r="Q27" s="115"/>
      <c r="R27" s="105"/>
    </row>
    <row r="28" spans="1:18" ht="13.5" thickBot="1">
      <c r="A28" s="120"/>
      <c r="B28" s="108"/>
      <c r="C28" s="110"/>
      <c r="D28" s="111"/>
      <c r="E28" s="111"/>
      <c r="F28" s="118"/>
      <c r="G28" s="118"/>
      <c r="H28" s="119"/>
      <c r="I28" s="106"/>
      <c r="K28" s="108"/>
      <c r="L28" s="97"/>
      <c r="M28" s="97"/>
      <c r="N28" s="97"/>
      <c r="O28" s="118"/>
      <c r="P28" s="118"/>
      <c r="Q28" s="119"/>
      <c r="R28" s="106"/>
    </row>
    <row r="29" spans="1:18">
      <c r="A29" s="120"/>
      <c r="B29" s="117"/>
      <c r="C29" s="96" t="e">
        <f>VLOOKUP(B29,пр.взв!B7:E78,2,FALSE)</f>
        <v>#N/A</v>
      </c>
      <c r="D29" s="98" t="e">
        <f>VLOOKUP(B29,пр.взв!B3:F97,3,FALSE)</f>
        <v>#N/A</v>
      </c>
      <c r="E29" s="98" t="e">
        <f>VLOOKUP(B29,пр.взв!B2:G97,4,FALSE)</f>
        <v>#N/A</v>
      </c>
      <c r="F29" s="112"/>
      <c r="G29" s="112"/>
      <c r="H29" s="114"/>
      <c r="I29" s="116"/>
      <c r="K29" s="117"/>
      <c r="L29" s="96" t="e">
        <f>VLOOKUP(K29,пр.взв!B7:E78,2,FALSE)</f>
        <v>#N/A</v>
      </c>
      <c r="M29" s="96" t="e">
        <f>VLOOKUP(K29,пр.взв!B3:G98,3,FALSE)</f>
        <v>#N/A</v>
      </c>
      <c r="N29" s="96" t="e">
        <f>VLOOKUP(K29,пр.взв!B3:G98,4,FALSE)</f>
        <v>#N/A</v>
      </c>
      <c r="O29" s="112"/>
      <c r="P29" s="112"/>
      <c r="Q29" s="114"/>
      <c r="R29" s="116"/>
    </row>
    <row r="30" spans="1:18">
      <c r="A30" s="120"/>
      <c r="B30" s="107"/>
      <c r="C30" s="97"/>
      <c r="D30" s="99"/>
      <c r="E30" s="99"/>
      <c r="F30" s="113"/>
      <c r="G30" s="113"/>
      <c r="H30" s="115"/>
      <c r="I30" s="105"/>
      <c r="K30" s="107"/>
      <c r="L30" s="97"/>
      <c r="M30" s="97"/>
      <c r="N30" s="97"/>
      <c r="O30" s="113"/>
      <c r="P30" s="113"/>
      <c r="Q30" s="115"/>
      <c r="R30" s="105"/>
    </row>
    <row r="31" spans="1:18" ht="12.75" customHeight="1">
      <c r="A31" s="120"/>
      <c r="B31" s="107">
        <v>30</v>
      </c>
      <c r="C31" s="121" t="str">
        <f>пр.взв!C65</f>
        <v xml:space="preserve">БОРИСЕНКО Никита Романович </v>
      </c>
      <c r="D31" s="121" t="str">
        <f>пр.взв!D65</f>
        <v>17.10.98 1р</v>
      </c>
      <c r="E31" s="121" t="str">
        <f>пр.взв!E65</f>
        <v>ПФО,Нижегородская обл Выкса</v>
      </c>
      <c r="F31" s="113"/>
      <c r="G31" s="113"/>
      <c r="H31" s="115"/>
      <c r="I31" s="105"/>
      <c r="K31" s="107"/>
      <c r="L31" s="109" t="e">
        <f>VLOOKUP(K31,пр.взв!B7:E78,2,FALSE)</f>
        <v>#N/A</v>
      </c>
      <c r="M31" s="109" t="e">
        <f>VLOOKUP(K31,пр.взв!B3:G100,3,FALSE)</f>
        <v>#N/A</v>
      </c>
      <c r="N31" s="109" t="e">
        <f>VLOOKUP(K31,пр.взв!B3:G100,4,FALSE)</f>
        <v>#N/A</v>
      </c>
      <c r="O31" s="113"/>
      <c r="P31" s="113"/>
      <c r="Q31" s="115"/>
      <c r="R31" s="105"/>
    </row>
    <row r="32" spans="1:18" ht="13.5" thickBot="1">
      <c r="A32" s="120"/>
      <c r="B32" s="108"/>
      <c r="C32" s="110"/>
      <c r="D32" s="110"/>
      <c r="E32" s="110"/>
      <c r="F32" s="118"/>
      <c r="G32" s="118"/>
      <c r="H32" s="119"/>
      <c r="I32" s="106"/>
      <c r="K32" s="108"/>
      <c r="L32" s="97"/>
      <c r="M32" s="97"/>
      <c r="N32" s="97"/>
      <c r="O32" s="118"/>
      <c r="P32" s="118"/>
      <c r="Q32" s="119"/>
      <c r="R32" s="106"/>
    </row>
    <row r="33" spans="1:18" ht="12.75" customHeight="1">
      <c r="A33" s="120"/>
      <c r="B33" s="117">
        <v>31</v>
      </c>
      <c r="C33" s="96" t="str">
        <f>VLOOKUP(B33,пр.взв!B7:E78,2,FALSE)</f>
        <v>КАЧАЛОВ Абдулмуслим Мусабегович</v>
      </c>
      <c r="D33" s="98" t="str">
        <f>VLOOKUP(B33,пр.взв!B5:F101,3,FALSE)</f>
        <v>21.08.98 1р</v>
      </c>
      <c r="E33" s="98" t="str">
        <f>VLOOKUP(B33,пр.взв!B3:G101,4,FALSE)</f>
        <v>СКФО, республика Дагестан, г. Махачкала, ПР</v>
      </c>
      <c r="F33" s="112"/>
      <c r="G33" s="112"/>
      <c r="H33" s="114"/>
      <c r="I33" s="116"/>
      <c r="K33" s="117"/>
      <c r="L33" s="96" t="e">
        <f>VLOOKUP(K33,пр.взв!B7:E78,2,FALSE)</f>
        <v>#N/A</v>
      </c>
      <c r="M33" s="96" t="e">
        <f>VLOOKUP(K33,пр.взв!B3:G102,3,FALSE)</f>
        <v>#N/A</v>
      </c>
      <c r="N33" s="96" t="e">
        <f>VLOOKUP(K33,пр.взв!B3:G102,4,FALSE)</f>
        <v>#N/A</v>
      </c>
      <c r="O33" s="112"/>
      <c r="P33" s="112"/>
      <c r="Q33" s="114"/>
      <c r="R33" s="116"/>
    </row>
    <row r="34" spans="1:18">
      <c r="A34" s="120"/>
      <c r="B34" s="107"/>
      <c r="C34" s="97"/>
      <c r="D34" s="99"/>
      <c r="E34" s="99"/>
      <c r="F34" s="113"/>
      <c r="G34" s="113"/>
      <c r="H34" s="115"/>
      <c r="I34" s="105"/>
      <c r="K34" s="107"/>
      <c r="L34" s="97"/>
      <c r="M34" s="97"/>
      <c r="N34" s="97"/>
      <c r="O34" s="113"/>
      <c r="P34" s="113"/>
      <c r="Q34" s="115"/>
      <c r="R34" s="105"/>
    </row>
    <row r="35" spans="1:18">
      <c r="A35" s="120"/>
      <c r="B35" s="107">
        <v>33</v>
      </c>
      <c r="C35" s="109" t="str">
        <f>VLOOKUP(B35,пр.взв!B7:E78,2,FALSE)</f>
        <v xml:space="preserve">СИНЬКОВ Андрей Евгеньевич </v>
      </c>
      <c r="D35" s="99" t="str">
        <f>VLOOKUP(B35,пр.взв!B5:G102,3,FALSE)</f>
        <v>13.10.98 1р</v>
      </c>
      <c r="E35" s="99" t="str">
        <f>VLOOKUP(B35,пр.взв!B3:G102,4,FALSE)</f>
        <v>УРФО ,Свердловская обл Екатеринбург</v>
      </c>
      <c r="F35" s="113"/>
      <c r="G35" s="113"/>
      <c r="H35" s="115"/>
      <c r="I35" s="105"/>
      <c r="K35" s="107"/>
      <c r="L35" s="109" t="e">
        <f>VLOOKUP(K35,пр.взв!B7:E78,2,FALSE)</f>
        <v>#N/A</v>
      </c>
      <c r="M35" s="109" t="e">
        <f>VLOOKUP(K35,пр.взв!B3:G104,3,FALSE)</f>
        <v>#N/A</v>
      </c>
      <c r="N35" s="109" t="e">
        <f>VLOOKUP(K35,пр.взв!B3:G104,4,FALSE)</f>
        <v>#N/A</v>
      </c>
      <c r="O35" s="113"/>
      <c r="P35" s="113"/>
      <c r="Q35" s="115"/>
      <c r="R35" s="105"/>
    </row>
    <row r="36" spans="1:18" ht="13.5" thickBot="1">
      <c r="A36" s="120"/>
      <c r="B36" s="108"/>
      <c r="C36" s="110"/>
      <c r="D36" s="111"/>
      <c r="E36" s="111"/>
      <c r="F36" s="118"/>
      <c r="G36" s="118"/>
      <c r="H36" s="119"/>
      <c r="I36" s="106"/>
      <c r="K36" s="108"/>
      <c r="L36" s="97"/>
      <c r="M36" s="97"/>
      <c r="N36" s="97"/>
      <c r="O36" s="118"/>
      <c r="P36" s="118"/>
      <c r="Q36" s="119"/>
      <c r="R36" s="106"/>
    </row>
    <row r="37" spans="1:18">
      <c r="A37" s="120"/>
      <c r="B37" s="117">
        <v>32</v>
      </c>
      <c r="C37" s="96" t="str">
        <f>VLOOKUP(B37,пр.взв!B7:E78,2,FALSE)</f>
        <v>ГОДУНОВ Константин Игоревич</v>
      </c>
      <c r="D37" s="98" t="str">
        <f>VLOOKUP(B37,пр.взв!B3:F105,3,FALSE)</f>
        <v>10.07.98 1юн</v>
      </c>
      <c r="E37" s="98" t="str">
        <f>VLOOKUP(B37,пр.взв!B7:G105,4,FALSE)</f>
        <v>ЮФО, Краснодарский край, г. Сочи, МО</v>
      </c>
      <c r="F37" s="112"/>
      <c r="G37" s="112"/>
      <c r="H37" s="114"/>
      <c r="I37" s="116"/>
      <c r="K37" s="117"/>
      <c r="L37" s="96" t="e">
        <f>VLOOKUP(K37,пр.взв!B7:E78,2,FALSE)</f>
        <v>#N/A</v>
      </c>
      <c r="M37" s="96" t="e">
        <f>VLOOKUP(K37,пр.взв!B3:G106,3,FALSE)</f>
        <v>#N/A</v>
      </c>
      <c r="N37" s="96" t="e">
        <f>VLOOKUP(K37,пр.взв!B3:G106,4,FALSE)</f>
        <v>#N/A</v>
      </c>
      <c r="O37" s="112"/>
      <c r="P37" s="112"/>
      <c r="Q37" s="114"/>
      <c r="R37" s="116"/>
    </row>
    <row r="38" spans="1:18">
      <c r="A38" s="120"/>
      <c r="B38" s="107"/>
      <c r="C38" s="97"/>
      <c r="D38" s="99"/>
      <c r="E38" s="99"/>
      <c r="F38" s="113"/>
      <c r="G38" s="113"/>
      <c r="H38" s="115"/>
      <c r="I38" s="105"/>
      <c r="K38" s="107"/>
      <c r="L38" s="97"/>
      <c r="M38" s="97"/>
      <c r="N38" s="97"/>
      <c r="O38" s="113"/>
      <c r="P38" s="113"/>
      <c r="Q38" s="115"/>
      <c r="R38" s="105"/>
    </row>
    <row r="39" spans="1:18">
      <c r="A39" s="120"/>
      <c r="B39" s="107">
        <v>35</v>
      </c>
      <c r="C39" s="109" t="str">
        <f>VLOOKUP(B39,пр.взв!B7:E78,2,FALSE)</f>
        <v>АДУМЯН Овсеп Симикович</v>
      </c>
      <c r="D39" s="99" t="str">
        <f>VLOOKUP(B39,пр.взв!B3:G106,3,FALSE)</f>
        <v>15.07.99 1юн</v>
      </c>
      <c r="E39" s="99" t="str">
        <f>VLOOKUP(B39,пр.взв!B3:G106,4,FALSE)</f>
        <v>ПФО, Самарская обл., г. Красный Яр</v>
      </c>
      <c r="F39" s="113"/>
      <c r="G39" s="113"/>
      <c r="H39" s="115"/>
      <c r="I39" s="105"/>
      <c r="K39" s="107"/>
      <c r="L39" s="109" t="e">
        <f>VLOOKUP(K39,пр.взв!B7:E78,2,FALSE)</f>
        <v>#N/A</v>
      </c>
      <c r="M39" s="109" t="e">
        <f>VLOOKUP(K39,пр.взв!B3:G108,3,FALSE)</f>
        <v>#N/A</v>
      </c>
      <c r="N39" s="109" t="e">
        <f>VLOOKUP(K39,пр.взв!B3:G108,4,FALSE)</f>
        <v>#N/A</v>
      </c>
      <c r="O39" s="113"/>
      <c r="P39" s="113"/>
      <c r="Q39" s="115"/>
      <c r="R39" s="105"/>
    </row>
    <row r="40" spans="1:18" ht="13.5" thickBot="1">
      <c r="A40" s="120"/>
      <c r="B40" s="108"/>
      <c r="C40" s="110"/>
      <c r="D40" s="111"/>
      <c r="E40" s="111"/>
      <c r="F40" s="118"/>
      <c r="G40" s="118"/>
      <c r="H40" s="119"/>
      <c r="I40" s="106"/>
      <c r="K40" s="108"/>
      <c r="L40" s="97"/>
      <c r="M40" s="97"/>
      <c r="N40" s="97"/>
      <c r="O40" s="118"/>
      <c r="P40" s="118"/>
      <c r="Q40" s="119"/>
      <c r="R40" s="106"/>
    </row>
    <row r="41" spans="1:18">
      <c r="A41" s="120"/>
      <c r="B41" s="117">
        <v>34</v>
      </c>
      <c r="C41" s="96" t="str">
        <f>VLOOKUP(B41,пр.взв!B7:E78,2,FALSE)</f>
        <v xml:space="preserve">БАКУЛ Сергей Николаевич </v>
      </c>
      <c r="D41" s="98" t="str">
        <f>VLOOKUP(B41,пр.взв!B3:F109,3,FALSE)</f>
        <v>17.10.98 3р</v>
      </c>
      <c r="E41" s="98" t="str">
        <f>VLOOKUP(B41,пр.взв!B4:G109,4,FALSE)</f>
        <v>Москва</v>
      </c>
      <c r="F41" s="112"/>
      <c r="G41" s="112"/>
      <c r="H41" s="114"/>
      <c r="I41" s="116"/>
      <c r="K41" s="117"/>
      <c r="L41" s="96" t="e">
        <f>VLOOKUP(K41,пр.взв!B7:E78,2,FALSE)</f>
        <v>#N/A</v>
      </c>
      <c r="M41" s="96" t="e">
        <f>VLOOKUP(K41,пр.взв!B4:G110,3,FALSE)</f>
        <v>#N/A</v>
      </c>
      <c r="N41" s="96" t="e">
        <f>VLOOKUP(K41,пр.взв!B4:G110,4,FALSE)</f>
        <v>#N/A</v>
      </c>
      <c r="O41" s="112"/>
      <c r="P41" s="112"/>
      <c r="Q41" s="114"/>
      <c r="R41" s="116"/>
    </row>
    <row r="42" spans="1:18">
      <c r="A42" s="120"/>
      <c r="B42" s="107"/>
      <c r="C42" s="97"/>
      <c r="D42" s="99"/>
      <c r="E42" s="99"/>
      <c r="F42" s="113"/>
      <c r="G42" s="113"/>
      <c r="H42" s="115"/>
      <c r="I42" s="105"/>
      <c r="K42" s="107"/>
      <c r="L42" s="97"/>
      <c r="M42" s="97"/>
      <c r="N42" s="97"/>
      <c r="O42" s="113"/>
      <c r="P42" s="113"/>
      <c r="Q42" s="115"/>
      <c r="R42" s="105"/>
    </row>
    <row r="43" spans="1:18">
      <c r="A43" s="120"/>
      <c r="B43" s="107">
        <v>36</v>
      </c>
      <c r="C43" s="109" t="str">
        <f>VLOOKUP(B43,пр.взв!B7:E78,2,FALSE)</f>
        <v>БАШПАКОВ Эрчим Васильевич</v>
      </c>
      <c r="D43" s="99" t="str">
        <f>VLOOKUP(B43,пр.взв!B3:G110,3,FALSE)</f>
        <v>16.12.99 1р</v>
      </c>
      <c r="E43" s="99" t="str">
        <f>VLOOKUP(B43,пр.взв!B4:G110,4,FALSE)</f>
        <v>СФО,Алтайский,Горно-Алтайск Д</v>
      </c>
      <c r="F43" s="113"/>
      <c r="G43" s="113"/>
      <c r="H43" s="115"/>
      <c r="I43" s="105"/>
      <c r="K43" s="107"/>
      <c r="L43" s="109" t="e">
        <f>VLOOKUP(K43,пр.взв!B7:F78,2,FALSE)</f>
        <v>#N/A</v>
      </c>
      <c r="M43" s="109" t="e">
        <f>VLOOKUP(K43,пр.взв!B4:G112,3,FALSE)</f>
        <v>#N/A</v>
      </c>
      <c r="N43" s="109" t="e">
        <f>VLOOKUP(K43,пр.взв!B4:G112,4,FALSE)</f>
        <v>#N/A</v>
      </c>
      <c r="O43" s="113"/>
      <c r="P43" s="113"/>
      <c r="Q43" s="115"/>
      <c r="R43" s="105"/>
    </row>
    <row r="44" spans="1:18" ht="13.5" thickBot="1">
      <c r="A44" s="120"/>
      <c r="B44" s="108"/>
      <c r="C44" s="110"/>
      <c r="D44" s="111"/>
      <c r="E44" s="111"/>
      <c r="F44" s="118"/>
      <c r="G44" s="118"/>
      <c r="H44" s="119"/>
      <c r="I44" s="106"/>
      <c r="K44" s="108"/>
      <c r="L44" s="97"/>
      <c r="M44" s="97"/>
      <c r="N44" s="97"/>
      <c r="O44" s="118"/>
      <c r="P44" s="118"/>
      <c r="Q44" s="119"/>
      <c r="R44" s="106"/>
    </row>
    <row r="45" spans="1:18">
      <c r="A45" s="120"/>
      <c r="B45" s="117"/>
      <c r="C45" s="96" t="e">
        <f>VLOOKUP(B45,пр.взв!B7:E78,2,FALSE)</f>
        <v>#N/A</v>
      </c>
      <c r="D45" s="98" t="e">
        <f>VLOOKUP(B45,пр.взв!B7:F113,3,FALSE)</f>
        <v>#N/A</v>
      </c>
      <c r="E45" s="98" t="e">
        <f>VLOOKUP(B45,пр.взв!B4:G113,4,FALSE)</f>
        <v>#N/A</v>
      </c>
      <c r="F45" s="112"/>
      <c r="G45" s="112"/>
      <c r="H45" s="114"/>
      <c r="I45" s="116"/>
      <c r="K45" s="117"/>
      <c r="L45" s="96" t="e">
        <f>VLOOKUP(K45,пр.взв!B7:E78,2,FALSE)</f>
        <v>#N/A</v>
      </c>
      <c r="M45" s="96" t="e">
        <f>VLOOKUP(K45,пр.взв!B4:G114,3,FALSE)</f>
        <v>#N/A</v>
      </c>
      <c r="N45" s="96" t="e">
        <f>VLOOKUP(K45,пр.взв!B4:G114,4,FALSE)</f>
        <v>#N/A</v>
      </c>
      <c r="O45" s="112"/>
      <c r="P45" s="112"/>
      <c r="Q45" s="114"/>
      <c r="R45" s="116"/>
    </row>
    <row r="46" spans="1:18">
      <c r="A46" s="120"/>
      <c r="B46" s="107"/>
      <c r="C46" s="97"/>
      <c r="D46" s="99"/>
      <c r="E46" s="99"/>
      <c r="F46" s="113"/>
      <c r="G46" s="113"/>
      <c r="H46" s="115"/>
      <c r="I46" s="105"/>
      <c r="K46" s="107"/>
      <c r="L46" s="97"/>
      <c r="M46" s="97"/>
      <c r="N46" s="97"/>
      <c r="O46" s="113"/>
      <c r="P46" s="113"/>
      <c r="Q46" s="115"/>
      <c r="R46" s="105"/>
    </row>
    <row r="47" spans="1:18">
      <c r="A47" s="120"/>
      <c r="B47" s="107"/>
      <c r="C47" s="109" t="e">
        <f>VLOOKUP(B47,пр.взв!B7:E78,2,FALSE)</f>
        <v>#N/A</v>
      </c>
      <c r="D47" s="99" t="e">
        <f>VLOOKUP(B47,пр.взв!B7:G114,3,FALSE)</f>
        <v>#N/A</v>
      </c>
      <c r="E47" s="99" t="e">
        <f>VLOOKUP(B47,пр.взв!B4:G114,4,FALSE)</f>
        <v>#N/A</v>
      </c>
      <c r="F47" s="113"/>
      <c r="G47" s="113"/>
      <c r="H47" s="115"/>
      <c r="I47" s="105"/>
      <c r="K47" s="107"/>
      <c r="L47" s="109" t="e">
        <f>VLOOKUP(K47,пр.взв!B7:E78,2,FALSE)</f>
        <v>#N/A</v>
      </c>
      <c r="M47" s="109" t="e">
        <f>VLOOKUP(K47,пр.взв!B4:G116,3,FALSE)</f>
        <v>#N/A</v>
      </c>
      <c r="N47" s="109" t="e">
        <f>VLOOKUP(K47,пр.взв!B4:G116,4,FALSE)</f>
        <v>#N/A</v>
      </c>
      <c r="O47" s="113"/>
      <c r="P47" s="113"/>
      <c r="Q47" s="115"/>
      <c r="R47" s="105"/>
    </row>
    <row r="48" spans="1:18" ht="13.5" thickBot="1">
      <c r="A48" s="120"/>
      <c r="B48" s="108"/>
      <c r="C48" s="110"/>
      <c r="D48" s="111"/>
      <c r="E48" s="111"/>
      <c r="F48" s="118"/>
      <c r="G48" s="118"/>
      <c r="H48" s="119"/>
      <c r="I48" s="106"/>
      <c r="K48" s="108"/>
      <c r="L48" s="97"/>
      <c r="M48" s="97"/>
      <c r="N48" s="97"/>
      <c r="O48" s="118"/>
      <c r="P48" s="118"/>
      <c r="Q48" s="119"/>
      <c r="R48" s="106"/>
    </row>
    <row r="49" spans="1:18">
      <c r="A49" s="120"/>
      <c r="B49" s="117"/>
      <c r="C49" s="96" t="e">
        <f>VLOOKUP(B49,пр.взв!B3:E78,2,FALSE)</f>
        <v>#N/A</v>
      </c>
      <c r="D49" s="98" t="e">
        <f>VLOOKUP(B49,пр.взв!B5:F117,3,FALSE)</f>
        <v>#N/A</v>
      </c>
      <c r="E49" s="98" t="e">
        <f>VLOOKUP(B49,пр.взв!B4:G117,4,FALSE)</f>
        <v>#N/A</v>
      </c>
      <c r="F49" s="112"/>
      <c r="G49" s="112"/>
      <c r="H49" s="114"/>
      <c r="I49" s="116"/>
      <c r="K49" s="117"/>
      <c r="L49" s="96" t="e">
        <f>VLOOKUP(K49,пр.взв!B7:E78,2,FALSE)</f>
        <v>#N/A</v>
      </c>
      <c r="M49" s="96" t="e">
        <f>VLOOKUP(K49,пр.взв!B5:G118,3,FALSE)</f>
        <v>#N/A</v>
      </c>
      <c r="N49" s="96" t="e">
        <f>VLOOKUP(K49,пр.взв!B5:G118,4,FALSE)</f>
        <v>#N/A</v>
      </c>
      <c r="O49" s="112"/>
      <c r="P49" s="112"/>
      <c r="Q49" s="114"/>
      <c r="R49" s="116"/>
    </row>
    <row r="50" spans="1:18">
      <c r="A50" s="120"/>
      <c r="B50" s="107"/>
      <c r="C50" s="97"/>
      <c r="D50" s="99"/>
      <c r="E50" s="99"/>
      <c r="F50" s="113"/>
      <c r="G50" s="113"/>
      <c r="H50" s="115"/>
      <c r="I50" s="105"/>
      <c r="K50" s="107"/>
      <c r="L50" s="97"/>
      <c r="M50" s="97"/>
      <c r="N50" s="97"/>
      <c r="O50" s="113"/>
      <c r="P50" s="113"/>
      <c r="Q50" s="115"/>
      <c r="R50" s="105"/>
    </row>
    <row r="51" spans="1:18">
      <c r="A51" s="120"/>
      <c r="B51" s="107"/>
      <c r="C51" s="109" t="e">
        <f>VLOOKUP(B51,пр.взв!B7:E78,2,FALSE)</f>
        <v>#N/A</v>
      </c>
      <c r="D51" s="99" t="e">
        <f>VLOOKUP(B51,пр.взв!B5:G118,3,FALSE)</f>
        <v>#N/A</v>
      </c>
      <c r="E51" s="99" t="e">
        <f>VLOOKUP(B51,пр.взв!B5:G118,4,FALSE)</f>
        <v>#N/A</v>
      </c>
      <c r="F51" s="113"/>
      <c r="G51" s="113"/>
      <c r="H51" s="115"/>
      <c r="I51" s="105"/>
      <c r="K51" s="107"/>
      <c r="L51" s="109" t="e">
        <f>VLOOKUP(K51,пр.взв!B7:E78,2,FALSE)</f>
        <v>#N/A</v>
      </c>
      <c r="M51" s="109" t="e">
        <f>VLOOKUP(K51,пр.взв!B5:G120,3,FALSE)</f>
        <v>#N/A</v>
      </c>
      <c r="N51" s="109" t="e">
        <f>VLOOKUP(K51,пр.взв!B5:G120,4,FALSE)</f>
        <v>#N/A</v>
      </c>
      <c r="O51" s="113"/>
      <c r="P51" s="113"/>
      <c r="Q51" s="115"/>
      <c r="R51" s="105"/>
    </row>
    <row r="52" spans="1:18" ht="13.5" thickBot="1">
      <c r="A52" s="120"/>
      <c r="B52" s="108"/>
      <c r="C52" s="110"/>
      <c r="D52" s="111"/>
      <c r="E52" s="111"/>
      <c r="F52" s="118"/>
      <c r="G52" s="118"/>
      <c r="H52" s="119"/>
      <c r="I52" s="106"/>
      <c r="K52" s="108"/>
      <c r="L52" s="97"/>
      <c r="M52" s="97"/>
      <c r="N52" s="97"/>
      <c r="O52" s="118"/>
      <c r="P52" s="118"/>
      <c r="Q52" s="119"/>
      <c r="R52" s="106"/>
    </row>
    <row r="53" spans="1:18">
      <c r="A53" s="120"/>
      <c r="B53" s="117"/>
      <c r="C53" s="96" t="e">
        <f>VLOOKUP(B53,пр.взв!B7:E78,2,FALSE)</f>
        <v>#N/A</v>
      </c>
      <c r="D53" s="98" t="e">
        <f>VLOOKUP(B53,пр.взв!B5:F121,3,FALSE)</f>
        <v>#N/A</v>
      </c>
      <c r="E53" s="98" t="e">
        <f>VLOOKUP(B53,пр.взв!B5:G121,4,FALSE)</f>
        <v>#N/A</v>
      </c>
      <c r="F53" s="112"/>
      <c r="G53" s="112"/>
      <c r="H53" s="114"/>
      <c r="I53" s="116"/>
      <c r="K53" s="117"/>
      <c r="L53" s="96" t="e">
        <f>VLOOKUP(K53,пр.взв!B7:E78,2,FALSE)</f>
        <v>#N/A</v>
      </c>
      <c r="M53" s="96" t="e">
        <f>VLOOKUP(K53,пр.взв!B5:G122,3,FALSE)</f>
        <v>#N/A</v>
      </c>
      <c r="N53" s="96" t="e">
        <f>VLOOKUP(K53,пр.взв!B5:G122,4,FALSE)</f>
        <v>#N/A</v>
      </c>
      <c r="O53" s="112"/>
      <c r="P53" s="112"/>
      <c r="Q53" s="114"/>
      <c r="R53" s="116"/>
    </row>
    <row r="54" spans="1:18">
      <c r="A54" s="120"/>
      <c r="B54" s="107"/>
      <c r="C54" s="97"/>
      <c r="D54" s="99"/>
      <c r="E54" s="99"/>
      <c r="F54" s="113"/>
      <c r="G54" s="113"/>
      <c r="H54" s="115"/>
      <c r="I54" s="105"/>
      <c r="K54" s="107"/>
      <c r="L54" s="97"/>
      <c r="M54" s="97"/>
      <c r="N54" s="97"/>
      <c r="O54" s="113"/>
      <c r="P54" s="113"/>
      <c r="Q54" s="115"/>
      <c r="R54" s="105"/>
    </row>
    <row r="55" spans="1:18">
      <c r="A55" s="120"/>
      <c r="B55" s="107"/>
      <c r="C55" s="109" t="e">
        <f>VLOOKUP(B55,пр.взв!B7:E78,2,FALSE)</f>
        <v>#N/A</v>
      </c>
      <c r="D55" s="99" t="e">
        <f>VLOOKUP(B55,пр.взв!B5:G122,3,FALSE)</f>
        <v>#N/A</v>
      </c>
      <c r="E55" s="99" t="e">
        <f>VLOOKUP(B55,пр.взв!B5:G122,4,FALSE)</f>
        <v>#N/A</v>
      </c>
      <c r="F55" s="113"/>
      <c r="G55" s="113"/>
      <c r="H55" s="115"/>
      <c r="I55" s="105"/>
      <c r="K55" s="107"/>
      <c r="L55" s="109" t="e">
        <f>VLOOKUP(K55,пр.взв!B7:E78,2,FALSE)</f>
        <v>#N/A</v>
      </c>
      <c r="M55" s="109" t="e">
        <f>VLOOKUP(K55,пр.взв!B5:G124,3,FALSE)</f>
        <v>#N/A</v>
      </c>
      <c r="N55" s="109" t="e">
        <f>VLOOKUP(K55,пр.взв!B5:G124,4,FALSE)</f>
        <v>#N/A</v>
      </c>
      <c r="O55" s="113"/>
      <c r="P55" s="113"/>
      <c r="Q55" s="115"/>
      <c r="R55" s="105"/>
    </row>
    <row r="56" spans="1:18" ht="13.5" thickBot="1">
      <c r="A56" s="120"/>
      <c r="B56" s="108"/>
      <c r="C56" s="110"/>
      <c r="D56" s="111"/>
      <c r="E56" s="111"/>
      <c r="F56" s="118"/>
      <c r="G56" s="118"/>
      <c r="H56" s="119"/>
      <c r="I56" s="106"/>
      <c r="K56" s="108"/>
      <c r="L56" s="97"/>
      <c r="M56" s="97"/>
      <c r="N56" s="97"/>
      <c r="O56" s="118"/>
      <c r="P56" s="118"/>
      <c r="Q56" s="119"/>
      <c r="R56" s="106"/>
    </row>
    <row r="57" spans="1:18">
      <c r="A57" s="120"/>
      <c r="B57" s="117"/>
      <c r="C57" s="96" t="e">
        <f>VLOOKUP(B57,пр.взв!B7:E78,2,FALSE)</f>
        <v>#N/A</v>
      </c>
      <c r="D57" s="98" t="e">
        <f>VLOOKUP(B57,пр.взв!B5:F125,3,FALSE)</f>
        <v>#N/A</v>
      </c>
      <c r="E57" s="98" t="e">
        <f>VLOOKUP(B57,пр.взв!B5:G125,4,FALSE)</f>
        <v>#N/A</v>
      </c>
      <c r="F57" s="122"/>
      <c r="G57" s="112"/>
      <c r="H57" s="114"/>
      <c r="I57" s="116"/>
      <c r="K57" s="117"/>
      <c r="L57" s="96" t="e">
        <f>VLOOKUP(K57,пр.взв!B7:E78,2,FALSE)</f>
        <v>#N/A</v>
      </c>
      <c r="M57" s="96" t="e">
        <f>VLOOKUP(K57,пр.взв!B5:G126,3,FALSE)</f>
        <v>#N/A</v>
      </c>
      <c r="N57" s="96" t="e">
        <f>VLOOKUP(K57,пр.взв!B5:G126,4,FALSE)</f>
        <v>#N/A</v>
      </c>
      <c r="O57" s="122"/>
      <c r="P57" s="112"/>
      <c r="Q57" s="114"/>
      <c r="R57" s="116"/>
    </row>
    <row r="58" spans="1:18">
      <c r="A58" s="120"/>
      <c r="B58" s="107"/>
      <c r="C58" s="97"/>
      <c r="D58" s="99"/>
      <c r="E58" s="99"/>
      <c r="F58" s="123"/>
      <c r="G58" s="113"/>
      <c r="H58" s="115"/>
      <c r="I58" s="105"/>
      <c r="K58" s="107"/>
      <c r="L58" s="97"/>
      <c r="M58" s="97"/>
      <c r="N58" s="97"/>
      <c r="O58" s="123"/>
      <c r="P58" s="113"/>
      <c r="Q58" s="115"/>
      <c r="R58" s="105"/>
    </row>
    <row r="59" spans="1:18">
      <c r="A59" s="120"/>
      <c r="B59" s="107"/>
      <c r="C59" s="109" t="e">
        <f>VLOOKUP(B59,пр.взв!B7:E78,2,FALSE)</f>
        <v>#N/A</v>
      </c>
      <c r="D59" s="99" t="e">
        <f>VLOOKUP(B59,пр.взв!B5:G126,3,FALSE)</f>
        <v>#N/A</v>
      </c>
      <c r="E59" s="99" t="e">
        <f>VLOOKUP(B59,пр.взв!B5:G126,4,FALSE)</f>
        <v>#N/A</v>
      </c>
      <c r="F59" s="123"/>
      <c r="G59" s="113"/>
      <c r="H59" s="115"/>
      <c r="I59" s="105"/>
      <c r="K59" s="107"/>
      <c r="L59" s="109" t="e">
        <f>VLOOKUP(K59,пр.взв!B7:E78,2,FALSE)</f>
        <v>#N/A</v>
      </c>
      <c r="M59" s="97" t="e">
        <f>VLOOKUP(K59,пр.взв!B5:G128,3,FALSE)</f>
        <v>#N/A</v>
      </c>
      <c r="N59" s="97" t="e">
        <f>VLOOKUP(K59,пр.взв!B5:G128,4,FALSE)</f>
        <v>#N/A</v>
      </c>
      <c r="O59" s="123"/>
      <c r="P59" s="113"/>
      <c r="Q59" s="115"/>
      <c r="R59" s="105"/>
    </row>
    <row r="60" spans="1:18" ht="13.5" thickBot="1">
      <c r="A60" s="120"/>
      <c r="B60" s="108"/>
      <c r="C60" s="110"/>
      <c r="D60" s="111"/>
      <c r="E60" s="111"/>
      <c r="F60" s="124"/>
      <c r="G60" s="118"/>
      <c r="H60" s="119"/>
      <c r="I60" s="106"/>
      <c r="K60" s="108"/>
      <c r="L60" s="110"/>
      <c r="M60" s="110"/>
      <c r="N60" s="110"/>
      <c r="O60" s="124"/>
      <c r="P60" s="118"/>
      <c r="Q60" s="119"/>
      <c r="R60" s="106"/>
    </row>
    <row r="61" spans="1:18" ht="28.5" customHeight="1">
      <c r="A61" s="13"/>
      <c r="B61" s="14"/>
      <c r="C61" s="14"/>
      <c r="D61" s="14"/>
      <c r="E61" s="14"/>
      <c r="F61" s="14"/>
      <c r="G61" s="14"/>
      <c r="H61" s="14"/>
      <c r="I61" s="14"/>
      <c r="K61" s="14"/>
      <c r="L61" s="14"/>
      <c r="M61" s="14"/>
      <c r="N61" s="14"/>
      <c r="O61" s="14"/>
      <c r="P61" s="14"/>
      <c r="Q61" s="14"/>
      <c r="R61" s="14"/>
    </row>
  </sheetData>
  <mergeCells count="495">
    <mergeCell ref="O57:O58"/>
    <mergeCell ref="P57:P58"/>
    <mergeCell ref="Q57:Q58"/>
    <mergeCell ref="R57:R58"/>
    <mergeCell ref="K57:K58"/>
    <mergeCell ref="L57:L58"/>
    <mergeCell ref="M57:M58"/>
    <mergeCell ref="N57:N58"/>
    <mergeCell ref="O59:O60"/>
    <mergeCell ref="P59:P60"/>
    <mergeCell ref="Q59:Q60"/>
    <mergeCell ref="R59:R60"/>
    <mergeCell ref="K59:K60"/>
    <mergeCell ref="L59:L60"/>
    <mergeCell ref="M59:M60"/>
    <mergeCell ref="N59:N60"/>
    <mergeCell ref="O53:O54"/>
    <mergeCell ref="P53:P54"/>
    <mergeCell ref="Q53:Q54"/>
    <mergeCell ref="R53:R54"/>
    <mergeCell ref="K53:K54"/>
    <mergeCell ref="L53:L54"/>
    <mergeCell ref="M53:M54"/>
    <mergeCell ref="N53:N54"/>
    <mergeCell ref="O55:O56"/>
    <mergeCell ref="P55:P56"/>
    <mergeCell ref="Q55:Q56"/>
    <mergeCell ref="R55:R56"/>
    <mergeCell ref="K55:K56"/>
    <mergeCell ref="L55:L56"/>
    <mergeCell ref="M55:M56"/>
    <mergeCell ref="N55:N56"/>
    <mergeCell ref="O49:O50"/>
    <mergeCell ref="P49:P50"/>
    <mergeCell ref="Q49:Q50"/>
    <mergeCell ref="R49:R50"/>
    <mergeCell ref="K49:K50"/>
    <mergeCell ref="L49:L50"/>
    <mergeCell ref="M49:M50"/>
    <mergeCell ref="N49:N50"/>
    <mergeCell ref="O51:O52"/>
    <mergeCell ref="P51:P52"/>
    <mergeCell ref="Q51:Q52"/>
    <mergeCell ref="R51:R52"/>
    <mergeCell ref="K51:K52"/>
    <mergeCell ref="L51:L52"/>
    <mergeCell ref="M51:M52"/>
    <mergeCell ref="N51:N52"/>
    <mergeCell ref="O45:O46"/>
    <mergeCell ref="P45:P46"/>
    <mergeCell ref="Q45:Q46"/>
    <mergeCell ref="R45:R46"/>
    <mergeCell ref="K45:K46"/>
    <mergeCell ref="L45:L46"/>
    <mergeCell ref="M45:M46"/>
    <mergeCell ref="N45:N46"/>
    <mergeCell ref="O47:O48"/>
    <mergeCell ref="P47:P48"/>
    <mergeCell ref="Q47:Q48"/>
    <mergeCell ref="R47:R48"/>
    <mergeCell ref="K47:K48"/>
    <mergeCell ref="L47:L48"/>
    <mergeCell ref="M47:M48"/>
    <mergeCell ref="N47:N48"/>
    <mergeCell ref="O41:O42"/>
    <mergeCell ref="P41:P42"/>
    <mergeCell ref="Q41:Q42"/>
    <mergeCell ref="R41:R42"/>
    <mergeCell ref="K41:K42"/>
    <mergeCell ref="L41:L42"/>
    <mergeCell ref="M41:M42"/>
    <mergeCell ref="N41:N42"/>
    <mergeCell ref="O43:O44"/>
    <mergeCell ref="P43:P44"/>
    <mergeCell ref="Q43:Q44"/>
    <mergeCell ref="R43:R44"/>
    <mergeCell ref="K43:K44"/>
    <mergeCell ref="L43:L44"/>
    <mergeCell ref="M43:M44"/>
    <mergeCell ref="N43:N44"/>
    <mergeCell ref="O37:O38"/>
    <mergeCell ref="P37:P38"/>
    <mergeCell ref="Q37:Q38"/>
    <mergeCell ref="R37:R38"/>
    <mergeCell ref="K37:K38"/>
    <mergeCell ref="L37:L38"/>
    <mergeCell ref="M37:M38"/>
    <mergeCell ref="N37:N38"/>
    <mergeCell ref="O39:O40"/>
    <mergeCell ref="P39:P40"/>
    <mergeCell ref="Q39:Q40"/>
    <mergeCell ref="R39:R40"/>
    <mergeCell ref="K39:K40"/>
    <mergeCell ref="L39:L40"/>
    <mergeCell ref="M39:M40"/>
    <mergeCell ref="N39:N40"/>
    <mergeCell ref="O33:O34"/>
    <mergeCell ref="P33:P34"/>
    <mergeCell ref="Q33:Q34"/>
    <mergeCell ref="R33:R34"/>
    <mergeCell ref="K33:K34"/>
    <mergeCell ref="L33:L34"/>
    <mergeCell ref="M33:M34"/>
    <mergeCell ref="N33:N34"/>
    <mergeCell ref="O35:O36"/>
    <mergeCell ref="P35:P36"/>
    <mergeCell ref="Q35:Q36"/>
    <mergeCell ref="R35:R36"/>
    <mergeCell ref="K35:K36"/>
    <mergeCell ref="L35:L36"/>
    <mergeCell ref="M35:M36"/>
    <mergeCell ref="N35:N36"/>
    <mergeCell ref="O29:O30"/>
    <mergeCell ref="P29:P30"/>
    <mergeCell ref="Q29:Q30"/>
    <mergeCell ref="R29:R30"/>
    <mergeCell ref="K29:K30"/>
    <mergeCell ref="L29:L30"/>
    <mergeCell ref="M29:M30"/>
    <mergeCell ref="N29:N30"/>
    <mergeCell ref="O31:O32"/>
    <mergeCell ref="P31:P32"/>
    <mergeCell ref="Q31:Q32"/>
    <mergeCell ref="R31:R32"/>
    <mergeCell ref="K31:K32"/>
    <mergeCell ref="L31:L32"/>
    <mergeCell ref="M31:M32"/>
    <mergeCell ref="N31:N32"/>
    <mergeCell ref="O25:O26"/>
    <mergeCell ref="P25:P26"/>
    <mergeCell ref="Q25:Q26"/>
    <mergeCell ref="R25:R26"/>
    <mergeCell ref="K25:K26"/>
    <mergeCell ref="L25:L26"/>
    <mergeCell ref="M25:M26"/>
    <mergeCell ref="N25:N26"/>
    <mergeCell ref="O27:O28"/>
    <mergeCell ref="P27:P28"/>
    <mergeCell ref="Q27:Q28"/>
    <mergeCell ref="R27:R28"/>
    <mergeCell ref="K27:K28"/>
    <mergeCell ref="L27:L28"/>
    <mergeCell ref="M27:M28"/>
    <mergeCell ref="N27:N28"/>
    <mergeCell ref="O21:O22"/>
    <mergeCell ref="P21:P22"/>
    <mergeCell ref="Q21:Q22"/>
    <mergeCell ref="R21:R22"/>
    <mergeCell ref="K21:K22"/>
    <mergeCell ref="L21:L22"/>
    <mergeCell ref="M21:M22"/>
    <mergeCell ref="N21:N22"/>
    <mergeCell ref="O23:O24"/>
    <mergeCell ref="P23:P24"/>
    <mergeCell ref="Q23:Q24"/>
    <mergeCell ref="R23:R24"/>
    <mergeCell ref="K23:K24"/>
    <mergeCell ref="L23:L24"/>
    <mergeCell ref="M23:M24"/>
    <mergeCell ref="N23:N24"/>
    <mergeCell ref="O17:O18"/>
    <mergeCell ref="P17:P18"/>
    <mergeCell ref="Q17:Q18"/>
    <mergeCell ref="R17:R18"/>
    <mergeCell ref="K17:K18"/>
    <mergeCell ref="L17:L18"/>
    <mergeCell ref="M17:M18"/>
    <mergeCell ref="N17:N18"/>
    <mergeCell ref="O19:O20"/>
    <mergeCell ref="P19:P20"/>
    <mergeCell ref="Q19:Q20"/>
    <mergeCell ref="R19:R20"/>
    <mergeCell ref="K19:K20"/>
    <mergeCell ref="L19:L20"/>
    <mergeCell ref="M19:M20"/>
    <mergeCell ref="N19:N20"/>
    <mergeCell ref="O13:O14"/>
    <mergeCell ref="P13:P14"/>
    <mergeCell ref="Q13:Q14"/>
    <mergeCell ref="R13:R14"/>
    <mergeCell ref="K13:K14"/>
    <mergeCell ref="L13:L14"/>
    <mergeCell ref="M13:M14"/>
    <mergeCell ref="N13:N14"/>
    <mergeCell ref="O15:O16"/>
    <mergeCell ref="P15:P16"/>
    <mergeCell ref="Q15:Q16"/>
    <mergeCell ref="R15:R16"/>
    <mergeCell ref="K15:K16"/>
    <mergeCell ref="L15:L16"/>
    <mergeCell ref="M15:M16"/>
    <mergeCell ref="N15:N16"/>
    <mergeCell ref="O9:O10"/>
    <mergeCell ref="P9:P10"/>
    <mergeCell ref="Q9:Q10"/>
    <mergeCell ref="R9:R10"/>
    <mergeCell ref="K9:K10"/>
    <mergeCell ref="L9:L10"/>
    <mergeCell ref="M9:M10"/>
    <mergeCell ref="N9:N10"/>
    <mergeCell ref="O11:O12"/>
    <mergeCell ref="P11:P12"/>
    <mergeCell ref="Q11:Q12"/>
    <mergeCell ref="R11:R12"/>
    <mergeCell ref="K11:K12"/>
    <mergeCell ref="L11:L12"/>
    <mergeCell ref="M11:M12"/>
    <mergeCell ref="N11:N12"/>
    <mergeCell ref="R5:R6"/>
    <mergeCell ref="O7:O8"/>
    <mergeCell ref="P7:P8"/>
    <mergeCell ref="Q7:Q8"/>
    <mergeCell ref="R7:R8"/>
    <mergeCell ref="K7:K8"/>
    <mergeCell ref="L7:L8"/>
    <mergeCell ref="M7:M8"/>
    <mergeCell ref="N7:N8"/>
    <mergeCell ref="D59:D60"/>
    <mergeCell ref="E59:E60"/>
    <mergeCell ref="F57:F58"/>
    <mergeCell ref="F59:F60"/>
    <mergeCell ref="G59:G60"/>
    <mergeCell ref="H59:H60"/>
    <mergeCell ref="I57:I58"/>
    <mergeCell ref="H55:H56"/>
    <mergeCell ref="K1:R1"/>
    <mergeCell ref="K3:K4"/>
    <mergeCell ref="L3:L4"/>
    <mergeCell ref="M3:M4"/>
    <mergeCell ref="N3:N4"/>
    <mergeCell ref="O3:O4"/>
    <mergeCell ref="P3:P4"/>
    <mergeCell ref="Q3:Q4"/>
    <mergeCell ref="R3:R4"/>
    <mergeCell ref="K5:K6"/>
    <mergeCell ref="L5:L6"/>
    <mergeCell ref="M5:M6"/>
    <mergeCell ref="N5:N6"/>
    <mergeCell ref="O5:O6"/>
    <mergeCell ref="P5:P6"/>
    <mergeCell ref="Q5:Q6"/>
    <mergeCell ref="A55:A56"/>
    <mergeCell ref="A57:A58"/>
    <mergeCell ref="A59:A60"/>
    <mergeCell ref="A45:A46"/>
    <mergeCell ref="A47:A48"/>
    <mergeCell ref="A49:A50"/>
    <mergeCell ref="A51:A52"/>
    <mergeCell ref="B59:B60"/>
    <mergeCell ref="B57:B58"/>
    <mergeCell ref="B51:B52"/>
    <mergeCell ref="I49:I50"/>
    <mergeCell ref="C59:C60"/>
    <mergeCell ref="G57:G58"/>
    <mergeCell ref="A3:A4"/>
    <mergeCell ref="A5:A6"/>
    <mergeCell ref="A7:A8"/>
    <mergeCell ref="A9:A10"/>
    <mergeCell ref="A13:A14"/>
    <mergeCell ref="A17:A18"/>
    <mergeCell ref="A19:A20"/>
    <mergeCell ref="A21:A22"/>
    <mergeCell ref="A15:A16"/>
    <mergeCell ref="A11:A12"/>
    <mergeCell ref="A39:A40"/>
    <mergeCell ref="A41:A42"/>
    <mergeCell ref="A43:A44"/>
    <mergeCell ref="A35:A36"/>
    <mergeCell ref="A31:A32"/>
    <mergeCell ref="A33:A34"/>
    <mergeCell ref="A25:A26"/>
    <mergeCell ref="A29:A30"/>
    <mergeCell ref="A27:A28"/>
    <mergeCell ref="A37:A38"/>
    <mergeCell ref="A53:A54"/>
    <mergeCell ref="H51:H52"/>
    <mergeCell ref="H41:H42"/>
    <mergeCell ref="I41:I42"/>
    <mergeCell ref="I59:I60"/>
    <mergeCell ref="B37:B38"/>
    <mergeCell ref="C37:C38"/>
    <mergeCell ref="F55:F56"/>
    <mergeCell ref="G55:G56"/>
    <mergeCell ref="D39:D40"/>
    <mergeCell ref="E39:E40"/>
    <mergeCell ref="F39:F40"/>
    <mergeCell ref="G39:G40"/>
    <mergeCell ref="B41:B42"/>
    <mergeCell ref="C41:C42"/>
    <mergeCell ref="D41:D42"/>
    <mergeCell ref="D45:D46"/>
    <mergeCell ref="B47:B48"/>
    <mergeCell ref="C47:C48"/>
    <mergeCell ref="D47:D48"/>
    <mergeCell ref="E47:E48"/>
    <mergeCell ref="B49:B50"/>
    <mergeCell ref="C49:C50"/>
    <mergeCell ref="D49:D50"/>
    <mergeCell ref="E49:E50"/>
    <mergeCell ref="C51:C52"/>
    <mergeCell ref="D51:D52"/>
    <mergeCell ref="E51:E52"/>
    <mergeCell ref="C57:C58"/>
    <mergeCell ref="D57:D58"/>
    <mergeCell ref="E57:E58"/>
    <mergeCell ref="D37:D38"/>
    <mergeCell ref="I55:I56"/>
    <mergeCell ref="H53:H54"/>
    <mergeCell ref="I53:I54"/>
    <mergeCell ref="F45:F46"/>
    <mergeCell ref="G47:G48"/>
    <mergeCell ref="H57:H58"/>
    <mergeCell ref="G43:G44"/>
    <mergeCell ref="F51:F52"/>
    <mergeCell ref="G51:G52"/>
    <mergeCell ref="G41:G42"/>
    <mergeCell ref="F47:F48"/>
    <mergeCell ref="F49:F50"/>
    <mergeCell ref="G49:G50"/>
    <mergeCell ref="F53:F54"/>
    <mergeCell ref="G53:G54"/>
    <mergeCell ref="I51:I52"/>
    <mergeCell ref="H47:H48"/>
    <mergeCell ref="I47:I48"/>
    <mergeCell ref="H49:H50"/>
    <mergeCell ref="B43:B44"/>
    <mergeCell ref="C43:C44"/>
    <mergeCell ref="D43:D44"/>
    <mergeCell ref="E43:E44"/>
    <mergeCell ref="E35:E36"/>
    <mergeCell ref="B55:B56"/>
    <mergeCell ref="C55:C56"/>
    <mergeCell ref="D55:D56"/>
    <mergeCell ref="E55:E56"/>
    <mergeCell ref="E41:E42"/>
    <mergeCell ref="E45:E46"/>
    <mergeCell ref="B45:B46"/>
    <mergeCell ref="C45:C46"/>
    <mergeCell ref="B39:B40"/>
    <mergeCell ref="B35:B36"/>
    <mergeCell ref="C35:C36"/>
    <mergeCell ref="D35:D36"/>
    <mergeCell ref="B53:B54"/>
    <mergeCell ref="C53:C54"/>
    <mergeCell ref="D53:D54"/>
    <mergeCell ref="E53:E54"/>
    <mergeCell ref="C39:C40"/>
    <mergeCell ref="I29:I30"/>
    <mergeCell ref="D31:D32"/>
    <mergeCell ref="G31:G32"/>
    <mergeCell ref="H31:H32"/>
    <mergeCell ref="I31:I32"/>
    <mergeCell ref="E33:E34"/>
    <mergeCell ref="F41:F42"/>
    <mergeCell ref="F43:F44"/>
    <mergeCell ref="H43:H44"/>
    <mergeCell ref="I43:I44"/>
    <mergeCell ref="I39:I40"/>
    <mergeCell ref="H45:H46"/>
    <mergeCell ref="I45:I46"/>
    <mergeCell ref="F35:F36"/>
    <mergeCell ref="G35:G36"/>
    <mergeCell ref="H35:H36"/>
    <mergeCell ref="I35:I36"/>
    <mergeCell ref="G45:G46"/>
    <mergeCell ref="F37:F38"/>
    <mergeCell ref="G37:G38"/>
    <mergeCell ref="I25:I26"/>
    <mergeCell ref="I27:I28"/>
    <mergeCell ref="B27:B28"/>
    <mergeCell ref="C27:C28"/>
    <mergeCell ref="D27:D28"/>
    <mergeCell ref="E27:E28"/>
    <mergeCell ref="F27:F28"/>
    <mergeCell ref="G27:G28"/>
    <mergeCell ref="H39:H40"/>
    <mergeCell ref="F33:F34"/>
    <mergeCell ref="G33:G34"/>
    <mergeCell ref="H33:H34"/>
    <mergeCell ref="I33:I34"/>
    <mergeCell ref="H37:H38"/>
    <mergeCell ref="I37:I38"/>
    <mergeCell ref="E29:E30"/>
    <mergeCell ref="F29:F30"/>
    <mergeCell ref="G29:G30"/>
    <mergeCell ref="D29:D30"/>
    <mergeCell ref="D33:D34"/>
    <mergeCell ref="B29:B30"/>
    <mergeCell ref="C29:C30"/>
    <mergeCell ref="E31:E32"/>
    <mergeCell ref="F31:F32"/>
    <mergeCell ref="B31:B32"/>
    <mergeCell ref="C31:C32"/>
    <mergeCell ref="B33:B34"/>
    <mergeCell ref="C33:C34"/>
    <mergeCell ref="E37:E38"/>
    <mergeCell ref="H23:H24"/>
    <mergeCell ref="B25:B26"/>
    <mergeCell ref="C25:C26"/>
    <mergeCell ref="D25:D26"/>
    <mergeCell ref="E25:E26"/>
    <mergeCell ref="F25:F26"/>
    <mergeCell ref="G25:G26"/>
    <mergeCell ref="H25:H26"/>
    <mergeCell ref="D23:D24"/>
    <mergeCell ref="E23:E24"/>
    <mergeCell ref="F23:F24"/>
    <mergeCell ref="H27:H28"/>
    <mergeCell ref="H29:H30"/>
    <mergeCell ref="A23:A24"/>
    <mergeCell ref="I21:I22"/>
    <mergeCell ref="B21:B22"/>
    <mergeCell ref="C21:C22"/>
    <mergeCell ref="D21:D22"/>
    <mergeCell ref="E21:E22"/>
    <mergeCell ref="H21:H22"/>
    <mergeCell ref="F21:F22"/>
    <mergeCell ref="G21:G22"/>
    <mergeCell ref="B23:B24"/>
    <mergeCell ref="C23:C24"/>
    <mergeCell ref="G23:G24"/>
    <mergeCell ref="I23:I24"/>
    <mergeCell ref="B17:B18"/>
    <mergeCell ref="C17:C18"/>
    <mergeCell ref="D17:D18"/>
    <mergeCell ref="E17:E18"/>
    <mergeCell ref="F17:F18"/>
    <mergeCell ref="G17:G18"/>
    <mergeCell ref="H17:H18"/>
    <mergeCell ref="I17:I18"/>
    <mergeCell ref="F19:F20"/>
    <mergeCell ref="G19:G20"/>
    <mergeCell ref="H19:H20"/>
    <mergeCell ref="I19:I20"/>
    <mergeCell ref="B19:B20"/>
    <mergeCell ref="C19:C20"/>
    <mergeCell ref="D19:D20"/>
    <mergeCell ref="E19:E20"/>
    <mergeCell ref="H15:H16"/>
    <mergeCell ref="I15:I16"/>
    <mergeCell ref="B13:B14"/>
    <mergeCell ref="C13:C14"/>
    <mergeCell ref="D13:D14"/>
    <mergeCell ref="E13:E14"/>
    <mergeCell ref="B15:B16"/>
    <mergeCell ref="C15:C16"/>
    <mergeCell ref="F13:F14"/>
    <mergeCell ref="G13:G14"/>
    <mergeCell ref="H13:H14"/>
    <mergeCell ref="I13:I14"/>
    <mergeCell ref="D15:D16"/>
    <mergeCell ref="E15:E16"/>
    <mergeCell ref="F15:F16"/>
    <mergeCell ref="G15:G16"/>
    <mergeCell ref="B9:B10"/>
    <mergeCell ref="C9:C10"/>
    <mergeCell ref="D9:D10"/>
    <mergeCell ref="E9:E10"/>
    <mergeCell ref="F9:F10"/>
    <mergeCell ref="G9:G10"/>
    <mergeCell ref="H9:H10"/>
    <mergeCell ref="I9:I10"/>
    <mergeCell ref="B11:B12"/>
    <mergeCell ref="C11:C12"/>
    <mergeCell ref="D11:D12"/>
    <mergeCell ref="E11:E12"/>
    <mergeCell ref="F11:F12"/>
    <mergeCell ref="G11:G12"/>
    <mergeCell ref="H11:H12"/>
    <mergeCell ref="I11:I12"/>
    <mergeCell ref="I7:I8"/>
    <mergeCell ref="B7:B8"/>
    <mergeCell ref="C7:C8"/>
    <mergeCell ref="D7:D8"/>
    <mergeCell ref="E7:E8"/>
    <mergeCell ref="F5:F6"/>
    <mergeCell ref="G5:G6"/>
    <mergeCell ref="H5:H6"/>
    <mergeCell ref="I5:I6"/>
    <mergeCell ref="B5:B6"/>
    <mergeCell ref="F7:F8"/>
    <mergeCell ref="G7:G8"/>
    <mergeCell ref="H7:H8"/>
    <mergeCell ref="H3:H4"/>
    <mergeCell ref="I3:I4"/>
    <mergeCell ref="C5:C6"/>
    <mergeCell ref="D5:D6"/>
    <mergeCell ref="E5:E6"/>
    <mergeCell ref="B1:I1"/>
    <mergeCell ref="B3:B4"/>
    <mergeCell ref="C3:C4"/>
    <mergeCell ref="D3:D4"/>
    <mergeCell ref="E3:E4"/>
    <mergeCell ref="F3:F4"/>
    <mergeCell ref="G3:G4"/>
  </mergeCells>
  <phoneticPr fontId="14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2"/>
  </sheetPr>
  <dimension ref="A1:AN210"/>
  <sheetViews>
    <sheetView workbookViewId="0">
      <pane xSplit="5" ySplit="4" topLeftCell="F5" activePane="bottomRight" state="frozen"/>
      <selection pane="topRight" activeCell="F1" sqref="F1"/>
      <selection pane="bottomLeft" activeCell="A7" sqref="A7"/>
      <selection pane="bottomRight" activeCell="AB78" sqref="A1:AB78"/>
    </sheetView>
  </sheetViews>
  <sheetFormatPr defaultRowHeight="12.75"/>
  <cols>
    <col min="1" max="1" width="2.5703125" customWidth="1"/>
    <col min="2" max="2" width="4" customWidth="1"/>
    <col min="3" max="3" width="13.7109375" customWidth="1"/>
    <col min="4" max="4" width="8.7109375" customWidth="1"/>
    <col min="5" max="5" width="9.85546875" customWidth="1"/>
    <col min="6" max="25" width="2.5703125" customWidth="1"/>
    <col min="26" max="26" width="3.7109375" customWidth="1"/>
    <col min="27" max="27" width="3.42578125" customWidth="1"/>
    <col min="28" max="28" width="3.85546875" customWidth="1"/>
    <col min="29" max="33" width="3.7109375" customWidth="1"/>
  </cols>
  <sheetData>
    <row r="1" spans="1:34" ht="17.25" customHeight="1" thickBot="1">
      <c r="A1" s="18"/>
      <c r="B1" s="174" t="s">
        <v>63</v>
      </c>
      <c r="C1" s="175"/>
      <c r="D1" s="175"/>
      <c r="E1" s="175"/>
      <c r="F1" s="175"/>
      <c r="G1" s="175"/>
      <c r="H1" s="175"/>
      <c r="I1" s="175"/>
      <c r="J1" s="175"/>
      <c r="K1" s="160" t="str">
        <f>HYPERLINK([3]реквизиты!$A$2)</f>
        <v>Первенство России по самбо среди юношей 1997-1998 гг.р.</v>
      </c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2"/>
    </row>
    <row r="2" spans="1:34" ht="12.75" customHeight="1" thickBot="1">
      <c r="A2" s="19"/>
      <c r="B2" s="170" t="str">
        <f>HYPERLINK([3]реквизиты!$A$3)</f>
        <v>24-27 июня 2013 год   г.Отрадный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1"/>
      <c r="X2" s="167" t="str">
        <f>HYPERLINK(пр.взв!D4)</f>
        <v>В.к. 42 кг.</v>
      </c>
      <c r="Y2" s="168"/>
      <c r="Z2" s="168"/>
      <c r="AA2" s="168"/>
      <c r="AB2" s="169"/>
      <c r="AC2" s="16"/>
      <c r="AD2" s="16"/>
    </row>
    <row r="3" spans="1:34" ht="14.25" customHeight="1" thickBot="1">
      <c r="A3" s="203"/>
      <c r="B3" s="205" t="s">
        <v>5</v>
      </c>
      <c r="C3" s="207" t="s">
        <v>2</v>
      </c>
      <c r="D3" s="177" t="s">
        <v>3</v>
      </c>
      <c r="E3" s="179" t="s">
        <v>64</v>
      </c>
      <c r="F3" s="182" t="s">
        <v>6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4"/>
      <c r="Z3" s="163" t="s">
        <v>7</v>
      </c>
      <c r="AA3" s="165" t="s">
        <v>67</v>
      </c>
      <c r="AB3" s="199" t="s">
        <v>22</v>
      </c>
      <c r="AC3" s="16"/>
      <c r="AD3" s="16"/>
      <c r="AH3" s="20"/>
    </row>
    <row r="4" spans="1:34" ht="15" customHeight="1" thickBot="1">
      <c r="A4" s="203"/>
      <c r="B4" s="206"/>
      <c r="C4" s="208"/>
      <c r="D4" s="178"/>
      <c r="E4" s="180"/>
      <c r="F4" s="172">
        <v>1</v>
      </c>
      <c r="G4" s="181"/>
      <c r="H4" s="172">
        <v>2</v>
      </c>
      <c r="I4" s="173"/>
      <c r="J4" s="185">
        <v>3</v>
      </c>
      <c r="K4" s="181"/>
      <c r="L4" s="172">
        <v>4</v>
      </c>
      <c r="M4" s="173"/>
      <c r="N4" s="185">
        <v>5</v>
      </c>
      <c r="O4" s="181"/>
      <c r="P4" s="172">
        <v>6</v>
      </c>
      <c r="Q4" s="173"/>
      <c r="R4" s="185">
        <v>7</v>
      </c>
      <c r="S4" s="181"/>
      <c r="T4" s="172" t="s">
        <v>239</v>
      </c>
      <c r="U4" s="173"/>
      <c r="V4" s="172" t="s">
        <v>240</v>
      </c>
      <c r="W4" s="173"/>
      <c r="X4" s="172">
        <v>10</v>
      </c>
      <c r="Y4" s="173"/>
      <c r="Z4" s="164"/>
      <c r="AA4" s="166"/>
      <c r="AB4" s="200"/>
      <c r="AC4" s="31"/>
      <c r="AD4" s="31"/>
      <c r="AE4" s="22"/>
      <c r="AF4" s="22"/>
      <c r="AG4" s="3"/>
    </row>
    <row r="5" spans="1:34" ht="11.1" customHeight="1">
      <c r="A5" s="201"/>
      <c r="B5" s="194">
        <v>1</v>
      </c>
      <c r="C5" s="196" t="str">
        <f>VLOOKUP(B5,пр.взв!B7:E30,2,FALSE)</f>
        <v xml:space="preserve">ДЗЯМКО-ГОМУЛЕЦ Роман Николаевич </v>
      </c>
      <c r="D5" s="190" t="str">
        <f>VLOOKUP(B5,пр.взв!B7:F78,3,FALSE)</f>
        <v>11.10.99 1р</v>
      </c>
      <c r="E5" s="190" t="str">
        <f>VLOOKUP(B5,пр.взв!B7:G78,4,FALSE)</f>
        <v>Москва</v>
      </c>
      <c r="F5" s="156">
        <v>2</v>
      </c>
      <c r="G5" s="266">
        <v>4</v>
      </c>
      <c r="H5" s="155">
        <v>3</v>
      </c>
      <c r="I5" s="266">
        <v>3</v>
      </c>
      <c r="J5" s="270" t="s">
        <v>214</v>
      </c>
      <c r="K5" s="266"/>
      <c r="L5" s="155" t="s">
        <v>214</v>
      </c>
      <c r="M5" s="266"/>
      <c r="N5" s="155" t="s">
        <v>214</v>
      </c>
      <c r="O5" s="266"/>
      <c r="P5" s="155" t="s">
        <v>214</v>
      </c>
      <c r="Q5" s="266"/>
      <c r="R5" s="155" t="s">
        <v>214</v>
      </c>
      <c r="S5" s="266"/>
      <c r="T5" s="155" t="s">
        <v>214</v>
      </c>
      <c r="U5" s="266"/>
      <c r="V5" s="155" t="s">
        <v>214</v>
      </c>
      <c r="W5" s="266"/>
      <c r="X5" s="155" t="s">
        <v>214</v>
      </c>
      <c r="Y5" s="266"/>
      <c r="Z5" s="136">
        <v>2</v>
      </c>
      <c r="AA5" s="138">
        <f>SUM(G5+I5+K5+M5+O5+Q5+S5+U5+W5+Y5)</f>
        <v>7</v>
      </c>
      <c r="AB5" s="294" t="s">
        <v>246</v>
      </c>
      <c r="AC5" s="29"/>
      <c r="AD5" s="29"/>
      <c r="AE5" s="29"/>
      <c r="AF5" s="29"/>
      <c r="AG5" s="29"/>
      <c r="AH5" s="29"/>
    </row>
    <row r="6" spans="1:34" ht="11.1" customHeight="1" thickBot="1">
      <c r="A6" s="202"/>
      <c r="B6" s="195"/>
      <c r="C6" s="197"/>
      <c r="D6" s="191"/>
      <c r="E6" s="191"/>
      <c r="F6" s="154"/>
      <c r="G6" s="264" t="s">
        <v>207</v>
      </c>
      <c r="H6" s="140"/>
      <c r="I6" s="264"/>
      <c r="J6" s="268"/>
      <c r="K6" s="264"/>
      <c r="L6" s="140"/>
      <c r="M6" s="264"/>
      <c r="N6" s="140"/>
      <c r="O6" s="264"/>
      <c r="P6" s="140"/>
      <c r="Q6" s="264"/>
      <c r="R6" s="140"/>
      <c r="S6" s="264"/>
      <c r="T6" s="140"/>
      <c r="U6" s="264"/>
      <c r="V6" s="140"/>
      <c r="W6" s="264"/>
      <c r="X6" s="140"/>
      <c r="Y6" s="264"/>
      <c r="Z6" s="141"/>
      <c r="AA6" s="142"/>
      <c r="AB6" s="295"/>
      <c r="AC6" s="29"/>
      <c r="AD6" s="29"/>
      <c r="AE6" s="29"/>
      <c r="AF6" s="29"/>
      <c r="AG6" s="29"/>
      <c r="AH6" s="29"/>
    </row>
    <row r="7" spans="1:34" ht="11.1" customHeight="1" thickTop="1">
      <c r="A7" s="201"/>
      <c r="B7" s="143">
        <v>2</v>
      </c>
      <c r="C7" s="145" t="str">
        <f>VLOOKUP(B7,пр.взв!B9:E32,2,FALSE)</f>
        <v>ЗИЛФИКАРОВ Шамиль Курбанисмаилович</v>
      </c>
      <c r="D7" s="192" t="str">
        <f>VLOOKUP(B7,пр.взв!B9:F78,3,FALSE)</f>
        <v>04.10.98 1р</v>
      </c>
      <c r="E7" s="147" t="str">
        <f>VLOOKUP(B7,пр.взв!B9:G78,4,FALSE)</f>
        <v>УрФО, ХМАО-Югра, МО</v>
      </c>
      <c r="F7" s="149">
        <v>1</v>
      </c>
      <c r="G7" s="263">
        <v>0</v>
      </c>
      <c r="H7" s="134">
        <v>4</v>
      </c>
      <c r="I7" s="263">
        <v>2</v>
      </c>
      <c r="J7" s="267">
        <v>3</v>
      </c>
      <c r="K7" s="263">
        <v>3</v>
      </c>
      <c r="L7" s="134">
        <v>6</v>
      </c>
      <c r="M7" s="263">
        <v>1</v>
      </c>
      <c r="N7" s="134">
        <v>10</v>
      </c>
      <c r="O7" s="263">
        <v>0</v>
      </c>
      <c r="P7" s="134">
        <v>16</v>
      </c>
      <c r="Q7" s="263">
        <v>3</v>
      </c>
      <c r="R7" s="134" t="s">
        <v>214</v>
      </c>
      <c r="S7" s="263"/>
      <c r="T7" s="134" t="s">
        <v>214</v>
      </c>
      <c r="U7" s="263"/>
      <c r="V7" s="134" t="s">
        <v>214</v>
      </c>
      <c r="W7" s="263"/>
      <c r="X7" s="134" t="s">
        <v>214</v>
      </c>
      <c r="Y7" s="263"/>
      <c r="Z7" s="136">
        <v>6</v>
      </c>
      <c r="AA7" s="138">
        <f>SUM(G7+I7+K7+M7+O7+Q7+S7+U7+W7+Y7)</f>
        <v>9</v>
      </c>
      <c r="AB7" s="294" t="s">
        <v>14</v>
      </c>
      <c r="AC7" s="29"/>
      <c r="AD7" s="29"/>
      <c r="AE7" s="29"/>
      <c r="AF7" s="29"/>
      <c r="AG7" s="29"/>
      <c r="AH7" s="29"/>
    </row>
    <row r="8" spans="1:34" ht="11.1" customHeight="1" thickBot="1">
      <c r="A8" s="204"/>
      <c r="B8" s="151"/>
      <c r="C8" s="152"/>
      <c r="D8" s="193"/>
      <c r="E8" s="153"/>
      <c r="F8" s="154"/>
      <c r="G8" s="264" t="s">
        <v>207</v>
      </c>
      <c r="H8" s="140"/>
      <c r="I8" s="264"/>
      <c r="J8" s="268"/>
      <c r="K8" s="264"/>
      <c r="L8" s="140"/>
      <c r="M8" s="264"/>
      <c r="N8" s="140"/>
      <c r="O8" s="264" t="s">
        <v>228</v>
      </c>
      <c r="P8" s="140"/>
      <c r="Q8" s="264"/>
      <c r="R8" s="140"/>
      <c r="S8" s="264"/>
      <c r="T8" s="140"/>
      <c r="U8" s="264"/>
      <c r="V8" s="140"/>
      <c r="W8" s="264"/>
      <c r="X8" s="140"/>
      <c r="Y8" s="264"/>
      <c r="Z8" s="141"/>
      <c r="AA8" s="142"/>
      <c r="AB8" s="295"/>
      <c r="AC8" s="29"/>
      <c r="AD8" s="29"/>
      <c r="AE8" s="29"/>
      <c r="AF8" s="29"/>
      <c r="AG8" s="29"/>
      <c r="AH8" s="29"/>
    </row>
    <row r="9" spans="1:34" ht="11.1" customHeight="1" thickTop="1">
      <c r="A9" s="17"/>
      <c r="B9" s="198">
        <v>3</v>
      </c>
      <c r="C9" s="145" t="str">
        <f>VLOOKUP(B9,пр.взв!B11:E34,2,FALSE)</f>
        <v>ХОДИБОЕВ Умеджон Кобилджонович</v>
      </c>
      <c r="D9" s="147" t="str">
        <f>VLOOKUP(B9,пр.взв!B11:F78,3,FALSE)</f>
        <v>27.01.97 1р</v>
      </c>
      <c r="E9" s="147" t="str">
        <f>VLOOKUP(B9,пр.взв!B11:G78,4,FALSE)</f>
        <v>ЮФО, Краснодарский край, г. Армавир, Д</v>
      </c>
      <c r="F9" s="149">
        <v>4</v>
      </c>
      <c r="G9" s="263">
        <v>0</v>
      </c>
      <c r="H9" s="134">
        <v>1</v>
      </c>
      <c r="I9" s="263">
        <v>1</v>
      </c>
      <c r="J9" s="267">
        <v>2</v>
      </c>
      <c r="K9" s="263">
        <v>2</v>
      </c>
      <c r="L9" s="134">
        <v>8</v>
      </c>
      <c r="M9" s="263">
        <v>0</v>
      </c>
      <c r="N9" s="134">
        <v>13</v>
      </c>
      <c r="O9" s="263">
        <v>0</v>
      </c>
      <c r="P9" s="134" t="s">
        <v>226</v>
      </c>
      <c r="Q9" s="263"/>
      <c r="R9" s="134">
        <v>16</v>
      </c>
      <c r="S9" s="263">
        <v>0</v>
      </c>
      <c r="T9" s="134">
        <v>26</v>
      </c>
      <c r="U9" s="263">
        <v>3</v>
      </c>
      <c r="V9" s="134"/>
      <c r="W9" s="263"/>
      <c r="X9" s="134"/>
      <c r="Y9" s="263"/>
      <c r="Z9" s="136" t="s">
        <v>236</v>
      </c>
      <c r="AA9" s="138">
        <f>SUM(G9+I9+K9+M9+O9+Q9+S9+U9+W9+Y9)</f>
        <v>6</v>
      </c>
      <c r="AB9" s="294">
        <v>3</v>
      </c>
      <c r="AC9" s="29"/>
      <c r="AD9" s="29"/>
      <c r="AE9" s="29"/>
      <c r="AF9" s="29"/>
      <c r="AG9" s="29"/>
      <c r="AH9" s="29"/>
    </row>
    <row r="10" spans="1:34" ht="11.1" customHeight="1" thickBot="1">
      <c r="A10" s="17"/>
      <c r="B10" s="195"/>
      <c r="C10" s="152"/>
      <c r="D10" s="153"/>
      <c r="E10" s="153"/>
      <c r="F10" s="154"/>
      <c r="G10" s="264" t="s">
        <v>208</v>
      </c>
      <c r="H10" s="140"/>
      <c r="I10" s="264"/>
      <c r="J10" s="268"/>
      <c r="K10" s="264"/>
      <c r="L10" s="140"/>
      <c r="M10" s="264" t="s">
        <v>228</v>
      </c>
      <c r="N10" s="140"/>
      <c r="O10" s="264" t="s">
        <v>230</v>
      </c>
      <c r="P10" s="140"/>
      <c r="Q10" s="264"/>
      <c r="R10" s="140"/>
      <c r="S10" s="264" t="s">
        <v>238</v>
      </c>
      <c r="T10" s="140"/>
      <c r="U10" s="264"/>
      <c r="V10" s="140"/>
      <c r="W10" s="264"/>
      <c r="X10" s="140"/>
      <c r="Y10" s="264"/>
      <c r="Z10" s="141"/>
      <c r="AA10" s="142"/>
      <c r="AB10" s="295"/>
      <c r="AC10" s="29"/>
      <c r="AD10" s="29"/>
      <c r="AE10" s="29"/>
      <c r="AF10" s="29"/>
      <c r="AG10" s="29"/>
      <c r="AH10" s="29"/>
    </row>
    <row r="11" spans="1:34" ht="11.1" customHeight="1" thickTop="1">
      <c r="A11" s="17"/>
      <c r="B11" s="143">
        <v>4</v>
      </c>
      <c r="C11" s="145" t="str">
        <f>VLOOKUP(B11,пр.взв!B13:E36,2,FALSE)</f>
        <v>КАЙГОРОДОВ Константин Олегович</v>
      </c>
      <c r="D11" s="147" t="str">
        <f>VLOOKUP(B11,пр.взв!B13:F80,3,FALSE)</f>
        <v>28.09.98 1р</v>
      </c>
      <c r="E11" s="147" t="str">
        <f>VLOOKUP(B11,пр.взв!B13:G80,4,FALSE)</f>
        <v>СФО,Алтайский,Барнаул МО</v>
      </c>
      <c r="F11" s="149">
        <v>3</v>
      </c>
      <c r="G11" s="263">
        <v>4</v>
      </c>
      <c r="H11" s="134">
        <v>2</v>
      </c>
      <c r="I11" s="263">
        <v>3</v>
      </c>
      <c r="J11" s="267" t="s">
        <v>214</v>
      </c>
      <c r="K11" s="263"/>
      <c r="L11" s="134" t="s">
        <v>214</v>
      </c>
      <c r="M11" s="263"/>
      <c r="N11" s="134" t="s">
        <v>214</v>
      </c>
      <c r="O11" s="263"/>
      <c r="P11" s="134" t="s">
        <v>214</v>
      </c>
      <c r="Q11" s="263"/>
      <c r="R11" s="134" t="s">
        <v>214</v>
      </c>
      <c r="S11" s="263"/>
      <c r="T11" s="134" t="s">
        <v>214</v>
      </c>
      <c r="U11" s="263"/>
      <c r="V11" s="134" t="s">
        <v>214</v>
      </c>
      <c r="W11" s="263"/>
      <c r="X11" s="134" t="s">
        <v>214</v>
      </c>
      <c r="Y11" s="263"/>
      <c r="Z11" s="136">
        <v>2</v>
      </c>
      <c r="AA11" s="138">
        <f>SUM(G11+I11+K11+M11+O11+Q11+S11+U11+W11+Y11)</f>
        <v>7</v>
      </c>
      <c r="AB11" s="294" t="s">
        <v>246</v>
      </c>
      <c r="AC11" s="29"/>
      <c r="AD11" s="29"/>
      <c r="AE11" s="29"/>
      <c r="AF11" s="29"/>
      <c r="AG11" s="29"/>
      <c r="AH11" s="29"/>
    </row>
    <row r="12" spans="1:34" ht="11.1" customHeight="1" thickBot="1">
      <c r="A12" s="17"/>
      <c r="B12" s="151"/>
      <c r="C12" s="152"/>
      <c r="D12" s="153"/>
      <c r="E12" s="153"/>
      <c r="F12" s="154"/>
      <c r="G12" s="264" t="s">
        <v>208</v>
      </c>
      <c r="H12" s="140"/>
      <c r="I12" s="264"/>
      <c r="J12" s="268"/>
      <c r="K12" s="264"/>
      <c r="L12" s="140"/>
      <c r="M12" s="264"/>
      <c r="N12" s="140"/>
      <c r="O12" s="264"/>
      <c r="P12" s="140"/>
      <c r="Q12" s="264"/>
      <c r="R12" s="140"/>
      <c r="S12" s="264"/>
      <c r="T12" s="140"/>
      <c r="U12" s="264"/>
      <c r="V12" s="140"/>
      <c r="W12" s="264"/>
      <c r="X12" s="140"/>
      <c r="Y12" s="264"/>
      <c r="Z12" s="141"/>
      <c r="AA12" s="142"/>
      <c r="AB12" s="295"/>
      <c r="AC12" s="29"/>
      <c r="AD12" s="29"/>
      <c r="AE12" s="29"/>
      <c r="AF12" s="29"/>
      <c r="AG12" s="29"/>
      <c r="AH12" s="29"/>
    </row>
    <row r="13" spans="1:34" ht="9" customHeight="1" thickTop="1">
      <c r="A13" s="17"/>
      <c r="B13" s="198">
        <v>5</v>
      </c>
      <c r="C13" s="145" t="str">
        <f>VLOOKUP(B13,пр.взв!B15:E38,2,FALSE)</f>
        <v xml:space="preserve">РОМАНЮК Валерий Игоревич </v>
      </c>
      <c r="D13" s="147" t="str">
        <f>VLOOKUP(B13,пр.взв!B15:F82,3,FALSE)</f>
        <v>03.01.98 1р</v>
      </c>
      <c r="E13" s="147" t="str">
        <f>VLOOKUP(B13,пр.взв!B15:G82,4,FALSE)</f>
        <v>ПФО,Нижегородская обл Выкса</v>
      </c>
      <c r="F13" s="149">
        <v>6</v>
      </c>
      <c r="G13" s="263">
        <v>2</v>
      </c>
      <c r="H13" s="134">
        <v>7</v>
      </c>
      <c r="I13" s="271" t="s">
        <v>210</v>
      </c>
      <c r="J13" s="267">
        <v>8</v>
      </c>
      <c r="K13" s="263">
        <v>3</v>
      </c>
      <c r="L13" s="134" t="s">
        <v>214</v>
      </c>
      <c r="M13" s="263"/>
      <c r="N13" s="134" t="s">
        <v>214</v>
      </c>
      <c r="O13" s="263"/>
      <c r="P13" s="134" t="s">
        <v>214</v>
      </c>
      <c r="Q13" s="263"/>
      <c r="R13" s="134" t="s">
        <v>214</v>
      </c>
      <c r="S13" s="263"/>
      <c r="T13" s="134" t="s">
        <v>214</v>
      </c>
      <c r="U13" s="263"/>
      <c r="V13" s="134" t="s">
        <v>214</v>
      </c>
      <c r="W13" s="263"/>
      <c r="X13" s="134" t="s">
        <v>214</v>
      </c>
      <c r="Y13" s="263"/>
      <c r="Z13" s="136">
        <v>3</v>
      </c>
      <c r="AA13" s="277" t="s">
        <v>242</v>
      </c>
      <c r="AB13" s="294" t="s">
        <v>45</v>
      </c>
      <c r="AC13" s="29"/>
      <c r="AD13" s="29"/>
      <c r="AE13" s="29"/>
      <c r="AF13" s="29"/>
      <c r="AG13" s="29"/>
      <c r="AH13" s="29"/>
    </row>
    <row r="14" spans="1:34" ht="11.1" customHeight="1" thickBot="1">
      <c r="A14" s="17"/>
      <c r="B14" s="195"/>
      <c r="C14" s="152"/>
      <c r="D14" s="153"/>
      <c r="E14" s="153"/>
      <c r="F14" s="154"/>
      <c r="G14" s="264"/>
      <c r="H14" s="140"/>
      <c r="I14" s="264"/>
      <c r="J14" s="268"/>
      <c r="K14" s="264"/>
      <c r="L14" s="140"/>
      <c r="M14" s="264"/>
      <c r="N14" s="140"/>
      <c r="O14" s="264"/>
      <c r="P14" s="140"/>
      <c r="Q14" s="264"/>
      <c r="R14" s="140"/>
      <c r="S14" s="264"/>
      <c r="T14" s="140"/>
      <c r="U14" s="264"/>
      <c r="V14" s="140"/>
      <c r="W14" s="264"/>
      <c r="X14" s="140"/>
      <c r="Y14" s="264"/>
      <c r="Z14" s="141"/>
      <c r="AA14" s="278"/>
      <c r="AB14" s="295"/>
      <c r="AC14" s="29"/>
      <c r="AD14" s="29"/>
      <c r="AE14" s="29"/>
      <c r="AF14" s="29"/>
      <c r="AG14" s="29"/>
      <c r="AH14" s="29"/>
    </row>
    <row r="15" spans="1:34" ht="9.75" customHeight="1" thickTop="1">
      <c r="A15" s="17"/>
      <c r="B15" s="143">
        <v>6</v>
      </c>
      <c r="C15" s="145" t="str">
        <f>VLOOKUP(B15,пр.взв!B17:E40,2,FALSE)</f>
        <v>ШУГАР Алексей Вячеславович</v>
      </c>
      <c r="D15" s="147" t="str">
        <f>VLOOKUP(B15,пр.взв!B17:F84,3,FALSE)</f>
        <v>27.10.97 1р</v>
      </c>
      <c r="E15" s="147" t="str">
        <f>VLOOKUP(B15,пр.взв!B17:G84,4,FALSE)</f>
        <v>ЦФО, Тульская обл., г. Тула, МО</v>
      </c>
      <c r="F15" s="149">
        <v>5</v>
      </c>
      <c r="G15" s="263">
        <v>3</v>
      </c>
      <c r="H15" s="134">
        <v>8</v>
      </c>
      <c r="I15" s="263">
        <v>1</v>
      </c>
      <c r="J15" s="267">
        <v>9</v>
      </c>
      <c r="K15" s="263">
        <v>2</v>
      </c>
      <c r="L15" s="134">
        <v>2</v>
      </c>
      <c r="M15" s="263">
        <v>3</v>
      </c>
      <c r="N15" s="134" t="s">
        <v>214</v>
      </c>
      <c r="O15" s="263"/>
      <c r="P15" s="134" t="s">
        <v>214</v>
      </c>
      <c r="Q15" s="263"/>
      <c r="R15" s="134" t="s">
        <v>214</v>
      </c>
      <c r="S15" s="263"/>
      <c r="T15" s="134" t="s">
        <v>214</v>
      </c>
      <c r="U15" s="263"/>
      <c r="V15" s="134" t="s">
        <v>214</v>
      </c>
      <c r="W15" s="263"/>
      <c r="X15" s="134" t="s">
        <v>214</v>
      </c>
      <c r="Y15" s="263"/>
      <c r="Z15" s="136">
        <v>4</v>
      </c>
      <c r="AA15" s="138">
        <f>SUM(G15+I15+K15+M15+O15+Q15+S15+U15+W15+Y15)</f>
        <v>9</v>
      </c>
      <c r="AB15" s="294" t="s">
        <v>39</v>
      </c>
      <c r="AC15" s="29"/>
      <c r="AD15" s="29"/>
      <c r="AE15" s="29"/>
      <c r="AF15" s="29"/>
      <c r="AG15" s="29"/>
      <c r="AH15" s="29"/>
    </row>
    <row r="16" spans="1:34" ht="11.1" customHeight="1" thickBot="1">
      <c r="A16" s="17"/>
      <c r="B16" s="151"/>
      <c r="C16" s="152"/>
      <c r="D16" s="153"/>
      <c r="E16" s="153"/>
      <c r="F16" s="154"/>
      <c r="G16" s="264"/>
      <c r="H16" s="140"/>
      <c r="I16" s="264"/>
      <c r="J16" s="268"/>
      <c r="K16" s="264"/>
      <c r="L16" s="140"/>
      <c r="M16" s="264"/>
      <c r="N16" s="140"/>
      <c r="O16" s="264"/>
      <c r="P16" s="140"/>
      <c r="Q16" s="264"/>
      <c r="R16" s="140"/>
      <c r="S16" s="264"/>
      <c r="T16" s="140"/>
      <c r="U16" s="264"/>
      <c r="V16" s="140"/>
      <c r="W16" s="264"/>
      <c r="X16" s="140"/>
      <c r="Y16" s="264"/>
      <c r="Z16" s="141"/>
      <c r="AA16" s="142"/>
      <c r="AB16" s="295"/>
      <c r="AC16" s="29"/>
      <c r="AD16" s="29"/>
      <c r="AE16" s="29"/>
      <c r="AF16" s="29"/>
      <c r="AG16" s="29"/>
      <c r="AH16" s="29"/>
    </row>
    <row r="17" spans="1:34" ht="9.75" customHeight="1" thickTop="1">
      <c r="A17" s="17"/>
      <c r="B17" s="143">
        <v>7</v>
      </c>
      <c r="C17" s="145" t="str">
        <f>VLOOKUP(B17,пр.взв!B19:E42,2,FALSE)</f>
        <v xml:space="preserve">ЧАБАРОВ Геннадий Андреевич </v>
      </c>
      <c r="D17" s="147" t="str">
        <f>VLOOKUP(B17,пр.взв!B19:F86,3,FALSE)</f>
        <v>14.01.99 1р</v>
      </c>
      <c r="E17" s="147" t="str">
        <f>VLOOKUP(B17,пр.взв!B19:G86,4,FALSE)</f>
        <v>УРФО ,Свердловская обл Екатеринбург</v>
      </c>
      <c r="F17" s="149">
        <v>8</v>
      </c>
      <c r="G17" s="263">
        <v>4</v>
      </c>
      <c r="H17" s="134">
        <v>5</v>
      </c>
      <c r="I17" s="263">
        <v>3</v>
      </c>
      <c r="J17" s="267" t="s">
        <v>214</v>
      </c>
      <c r="K17" s="263"/>
      <c r="L17" s="134" t="s">
        <v>214</v>
      </c>
      <c r="M17" s="263"/>
      <c r="N17" s="134" t="s">
        <v>214</v>
      </c>
      <c r="O17" s="263"/>
      <c r="P17" s="134" t="s">
        <v>214</v>
      </c>
      <c r="Q17" s="263"/>
      <c r="R17" s="134" t="s">
        <v>214</v>
      </c>
      <c r="S17" s="263"/>
      <c r="T17" s="134" t="s">
        <v>214</v>
      </c>
      <c r="U17" s="263"/>
      <c r="V17" s="134" t="s">
        <v>214</v>
      </c>
      <c r="W17" s="263"/>
      <c r="X17" s="134" t="s">
        <v>214</v>
      </c>
      <c r="Y17" s="263"/>
      <c r="Z17" s="136">
        <v>2</v>
      </c>
      <c r="AA17" s="138">
        <f>SUM(G17+I17+K17+M17+O17+Q17+S17+U17+W17+Y17)</f>
        <v>7</v>
      </c>
      <c r="AB17" s="294" t="s">
        <v>246</v>
      </c>
      <c r="AC17" s="29"/>
      <c r="AD17" s="29"/>
      <c r="AE17" s="29"/>
      <c r="AF17" s="29"/>
      <c r="AG17" s="29"/>
      <c r="AH17" s="29"/>
    </row>
    <row r="18" spans="1:34" ht="11.1" customHeight="1" thickBot="1">
      <c r="A18" s="17"/>
      <c r="B18" s="151"/>
      <c r="C18" s="152"/>
      <c r="D18" s="153"/>
      <c r="E18" s="153"/>
      <c r="F18" s="154"/>
      <c r="G18" s="264" t="s">
        <v>209</v>
      </c>
      <c r="H18" s="140"/>
      <c r="I18" s="264"/>
      <c r="J18" s="268"/>
      <c r="K18" s="264"/>
      <c r="L18" s="140"/>
      <c r="M18" s="264"/>
      <c r="N18" s="140"/>
      <c r="O18" s="264"/>
      <c r="P18" s="140"/>
      <c r="Q18" s="264"/>
      <c r="R18" s="140"/>
      <c r="S18" s="264"/>
      <c r="T18" s="140"/>
      <c r="U18" s="264"/>
      <c r="V18" s="140"/>
      <c r="W18" s="264"/>
      <c r="X18" s="140"/>
      <c r="Y18" s="264"/>
      <c r="Z18" s="141"/>
      <c r="AA18" s="142"/>
      <c r="AB18" s="295"/>
      <c r="AC18" s="29"/>
      <c r="AD18" s="29"/>
      <c r="AE18" s="29"/>
      <c r="AF18" s="29"/>
      <c r="AG18" s="29"/>
      <c r="AH18" s="29"/>
    </row>
    <row r="19" spans="1:34" ht="11.1" customHeight="1" thickTop="1">
      <c r="A19" s="17"/>
      <c r="B19" s="143">
        <v>8</v>
      </c>
      <c r="C19" s="145" t="str">
        <f>VLOOKUP(B19,пр.взв!B21:E44,2,FALSE)</f>
        <v>РАБАЗАНОВ Камал Гаджимурудович</v>
      </c>
      <c r="D19" s="147" t="str">
        <f>VLOOKUP(B19,пр.взв!B21:F88,3,FALSE)</f>
        <v>31.05.98 1р</v>
      </c>
      <c r="E19" s="147" t="str">
        <f>VLOOKUP(B19,пр.взв!B21:G88,4,FALSE)</f>
        <v>ЦФО,Ивановская,Шуя</v>
      </c>
      <c r="F19" s="149">
        <v>7</v>
      </c>
      <c r="G19" s="263">
        <v>0</v>
      </c>
      <c r="H19" s="134">
        <v>6</v>
      </c>
      <c r="I19" s="263">
        <v>3</v>
      </c>
      <c r="J19" s="267">
        <v>5</v>
      </c>
      <c r="K19" s="263">
        <v>2</v>
      </c>
      <c r="L19" s="134">
        <v>3</v>
      </c>
      <c r="M19" s="263">
        <v>4</v>
      </c>
      <c r="N19" s="134" t="s">
        <v>214</v>
      </c>
      <c r="O19" s="263"/>
      <c r="P19" s="134" t="s">
        <v>214</v>
      </c>
      <c r="Q19" s="263"/>
      <c r="R19" s="134" t="s">
        <v>214</v>
      </c>
      <c r="S19" s="263"/>
      <c r="T19" s="134" t="s">
        <v>214</v>
      </c>
      <c r="U19" s="263"/>
      <c r="V19" s="134" t="s">
        <v>214</v>
      </c>
      <c r="W19" s="263"/>
      <c r="X19" s="134" t="s">
        <v>214</v>
      </c>
      <c r="Y19" s="263"/>
      <c r="Z19" s="136">
        <v>4</v>
      </c>
      <c r="AA19" s="138">
        <f>SUM(G19+I19+K19+M19+O19+Q19+S19+U19+W19+Y19)</f>
        <v>9</v>
      </c>
      <c r="AB19" s="294" t="s">
        <v>38</v>
      </c>
      <c r="AC19" s="29"/>
      <c r="AD19" s="29"/>
      <c r="AE19" s="29"/>
      <c r="AF19" s="29"/>
      <c r="AG19" s="29"/>
      <c r="AH19" s="29"/>
    </row>
    <row r="20" spans="1:34" ht="11.1" customHeight="1" thickBot="1">
      <c r="A20" s="17"/>
      <c r="B20" s="151"/>
      <c r="C20" s="152"/>
      <c r="D20" s="153"/>
      <c r="E20" s="153"/>
      <c r="F20" s="154"/>
      <c r="G20" s="264" t="s">
        <v>209</v>
      </c>
      <c r="H20" s="140"/>
      <c r="I20" s="264"/>
      <c r="J20" s="268"/>
      <c r="K20" s="264"/>
      <c r="L20" s="140"/>
      <c r="M20" s="264" t="s">
        <v>228</v>
      </c>
      <c r="N20" s="140"/>
      <c r="O20" s="264"/>
      <c r="P20" s="140"/>
      <c r="Q20" s="264"/>
      <c r="R20" s="140"/>
      <c r="S20" s="264"/>
      <c r="T20" s="140"/>
      <c r="U20" s="264"/>
      <c r="V20" s="140"/>
      <c r="W20" s="264"/>
      <c r="X20" s="140"/>
      <c r="Y20" s="264"/>
      <c r="Z20" s="141"/>
      <c r="AA20" s="142"/>
      <c r="AB20" s="295"/>
      <c r="AC20" s="29"/>
      <c r="AD20" s="29"/>
      <c r="AE20" s="29"/>
      <c r="AF20" s="29"/>
      <c r="AG20" s="29"/>
      <c r="AH20" s="29"/>
    </row>
    <row r="21" spans="1:34" ht="11.1" customHeight="1" thickTop="1">
      <c r="A21" s="17"/>
      <c r="B21" s="143">
        <v>9</v>
      </c>
      <c r="C21" s="145" t="str">
        <f>VLOOKUP(B21,пр.взв!B23:E46,2,FALSE)</f>
        <v>АУРСУЛОВ Артём Егорович</v>
      </c>
      <c r="D21" s="147" t="str">
        <f>VLOOKUP(B21,пр.взв!B23:F90,3,FALSE)</f>
        <v>30.05 97 1р</v>
      </c>
      <c r="E21" s="147" t="str">
        <f>VLOOKUP(B21,пр.взв!B23:G90,4,FALSE)</f>
        <v>СФО,Алтайский,Горно-Алтайск Д</v>
      </c>
      <c r="F21" s="149">
        <v>10</v>
      </c>
      <c r="G21" s="263">
        <v>3</v>
      </c>
      <c r="H21" s="134">
        <v>11</v>
      </c>
      <c r="I21" s="263">
        <v>0</v>
      </c>
      <c r="J21" s="267">
        <v>6</v>
      </c>
      <c r="K21" s="263">
        <v>3</v>
      </c>
      <c r="L21" s="134" t="s">
        <v>214</v>
      </c>
      <c r="M21" s="263"/>
      <c r="N21" s="134" t="s">
        <v>214</v>
      </c>
      <c r="O21" s="263"/>
      <c r="P21" s="134" t="s">
        <v>214</v>
      </c>
      <c r="Q21" s="263"/>
      <c r="R21" s="134" t="s">
        <v>214</v>
      </c>
      <c r="S21" s="263"/>
      <c r="T21" s="134" t="s">
        <v>214</v>
      </c>
      <c r="U21" s="263"/>
      <c r="V21" s="134" t="s">
        <v>214</v>
      </c>
      <c r="W21" s="263"/>
      <c r="X21" s="134" t="s">
        <v>214</v>
      </c>
      <c r="Y21" s="263"/>
      <c r="Z21" s="136">
        <v>3</v>
      </c>
      <c r="AA21" s="138">
        <f>SUM(G21+I21+K21+M21+O21+Q21+S21+U21+W21+Y21)</f>
        <v>6</v>
      </c>
      <c r="AB21" s="294" t="s">
        <v>42</v>
      </c>
      <c r="AC21" s="29"/>
      <c r="AD21" s="29"/>
      <c r="AE21" s="29"/>
      <c r="AF21" s="29"/>
      <c r="AG21" s="29"/>
      <c r="AH21" s="29"/>
    </row>
    <row r="22" spans="1:34" ht="11.1" customHeight="1" thickBot="1">
      <c r="A22" s="17"/>
      <c r="B22" s="151"/>
      <c r="C22" s="152"/>
      <c r="D22" s="153"/>
      <c r="E22" s="153"/>
      <c r="F22" s="154"/>
      <c r="G22" s="264"/>
      <c r="H22" s="140"/>
      <c r="I22" s="264" t="s">
        <v>215</v>
      </c>
      <c r="J22" s="268"/>
      <c r="K22" s="264"/>
      <c r="L22" s="140"/>
      <c r="M22" s="264"/>
      <c r="N22" s="140"/>
      <c r="O22" s="264"/>
      <c r="P22" s="140"/>
      <c r="Q22" s="264"/>
      <c r="R22" s="140"/>
      <c r="S22" s="264"/>
      <c r="T22" s="140"/>
      <c r="U22" s="264"/>
      <c r="V22" s="140"/>
      <c r="W22" s="264"/>
      <c r="X22" s="140"/>
      <c r="Y22" s="264"/>
      <c r="Z22" s="141"/>
      <c r="AA22" s="142"/>
      <c r="AB22" s="295"/>
      <c r="AC22" s="29"/>
      <c r="AD22" s="29"/>
      <c r="AE22" s="29"/>
      <c r="AF22" s="29"/>
      <c r="AG22" s="29"/>
      <c r="AH22" s="29"/>
    </row>
    <row r="23" spans="1:34" ht="11.1" customHeight="1" thickTop="1">
      <c r="A23" s="17"/>
      <c r="B23" s="143">
        <v>10</v>
      </c>
      <c r="C23" s="145" t="str">
        <f>VLOOKUP(B23,пр.взв!B25:E48,2,FALSE)</f>
        <v>КРУПИН Дмитрий Олегович</v>
      </c>
      <c r="D23" s="147" t="str">
        <f>VLOOKUP(B23,пр.взв!B25:F92,3,FALSE)</f>
        <v>06.09.99 1р</v>
      </c>
      <c r="E23" s="147" t="str">
        <f>VLOOKUP(B23,пр.взв!B25:G92,4,FALSE)</f>
        <v>ПФО,Ульяновская,ФСОП Россия</v>
      </c>
      <c r="F23" s="149">
        <v>9</v>
      </c>
      <c r="G23" s="271" t="s">
        <v>210</v>
      </c>
      <c r="H23" s="134">
        <v>12</v>
      </c>
      <c r="I23" s="263">
        <v>0</v>
      </c>
      <c r="J23" s="267">
        <v>11</v>
      </c>
      <c r="K23" s="263">
        <v>0</v>
      </c>
      <c r="L23" s="134">
        <v>16</v>
      </c>
      <c r="M23" s="263">
        <v>3</v>
      </c>
      <c r="N23" s="134">
        <v>2</v>
      </c>
      <c r="O23" s="263">
        <v>4</v>
      </c>
      <c r="P23" s="134" t="s">
        <v>214</v>
      </c>
      <c r="Q23" s="263"/>
      <c r="R23" s="134" t="s">
        <v>214</v>
      </c>
      <c r="S23" s="263"/>
      <c r="T23" s="134" t="s">
        <v>214</v>
      </c>
      <c r="U23" s="263"/>
      <c r="V23" s="134" t="s">
        <v>214</v>
      </c>
      <c r="W23" s="263"/>
      <c r="X23" s="134" t="s">
        <v>214</v>
      </c>
      <c r="Y23" s="263"/>
      <c r="Z23" s="136">
        <v>5</v>
      </c>
      <c r="AA23" s="277" t="s">
        <v>243</v>
      </c>
      <c r="AB23" s="294" t="s">
        <v>16</v>
      </c>
      <c r="AC23" s="29"/>
      <c r="AD23" s="29"/>
      <c r="AE23" s="29"/>
      <c r="AF23" s="29"/>
      <c r="AG23" s="29"/>
      <c r="AH23" s="29"/>
    </row>
    <row r="24" spans="1:34" ht="11.1" customHeight="1" thickBot="1">
      <c r="A24" s="17"/>
      <c r="B24" s="151"/>
      <c r="C24" s="152"/>
      <c r="D24" s="153"/>
      <c r="E24" s="153"/>
      <c r="F24" s="154"/>
      <c r="G24" s="264"/>
      <c r="H24" s="140"/>
      <c r="I24" s="264" t="s">
        <v>216</v>
      </c>
      <c r="J24" s="268"/>
      <c r="K24" s="264" t="s">
        <v>223</v>
      </c>
      <c r="L24" s="140"/>
      <c r="M24" s="264"/>
      <c r="N24" s="140"/>
      <c r="O24" s="264" t="s">
        <v>228</v>
      </c>
      <c r="P24" s="140"/>
      <c r="Q24" s="264"/>
      <c r="R24" s="140"/>
      <c r="S24" s="264"/>
      <c r="T24" s="140"/>
      <c r="U24" s="264"/>
      <c r="V24" s="140"/>
      <c r="W24" s="264"/>
      <c r="X24" s="140"/>
      <c r="Y24" s="264"/>
      <c r="Z24" s="141"/>
      <c r="AA24" s="278"/>
      <c r="AB24" s="295"/>
      <c r="AC24" s="29"/>
      <c r="AD24" s="29"/>
      <c r="AE24" s="29"/>
      <c r="AF24" s="29"/>
      <c r="AG24" s="29"/>
      <c r="AH24" s="29"/>
    </row>
    <row r="25" spans="1:34" ht="11.1" customHeight="1" thickTop="1">
      <c r="A25" s="17"/>
      <c r="B25" s="143">
        <v>11</v>
      </c>
      <c r="C25" s="145" t="str">
        <f>VLOOKUP(B25,пр.взв!B27:E50,2,FALSE)</f>
        <v>ГОРБУНОВ Рувим Геннадьевич</v>
      </c>
      <c r="D25" s="147" t="str">
        <f>VLOOKUP(B25,пр.взв!B27:F94,3,FALSE)</f>
        <v>01.01.99 1р</v>
      </c>
      <c r="E25" s="147" t="str">
        <f>VLOOKUP(B25,пр.взв!B27:G94,4,FALSE)</f>
        <v xml:space="preserve">ЦФО,Тверская,В.Волочёк </v>
      </c>
      <c r="F25" s="149">
        <v>12</v>
      </c>
      <c r="G25" s="263">
        <v>0</v>
      </c>
      <c r="H25" s="134">
        <v>9</v>
      </c>
      <c r="I25" s="263">
        <v>4</v>
      </c>
      <c r="J25" s="267">
        <v>10</v>
      </c>
      <c r="K25" s="263">
        <v>4</v>
      </c>
      <c r="L25" s="134" t="s">
        <v>214</v>
      </c>
      <c r="M25" s="263"/>
      <c r="N25" s="134" t="s">
        <v>214</v>
      </c>
      <c r="O25" s="263"/>
      <c r="P25" s="134" t="s">
        <v>214</v>
      </c>
      <c r="Q25" s="263"/>
      <c r="R25" s="134" t="s">
        <v>214</v>
      </c>
      <c r="S25" s="263"/>
      <c r="T25" s="134" t="s">
        <v>214</v>
      </c>
      <c r="U25" s="263"/>
      <c r="V25" s="134" t="s">
        <v>214</v>
      </c>
      <c r="W25" s="263"/>
      <c r="X25" s="134" t="s">
        <v>214</v>
      </c>
      <c r="Y25" s="263"/>
      <c r="Z25" s="136">
        <v>3</v>
      </c>
      <c r="AA25" s="138">
        <f>SUM(G25+I25+K25+M25+O25+Q25+S25+U25+W25+Y25)</f>
        <v>8</v>
      </c>
      <c r="AB25" s="294" t="s">
        <v>46</v>
      </c>
      <c r="AC25" s="29"/>
      <c r="AD25" s="29"/>
      <c r="AE25" s="29"/>
      <c r="AF25" s="29"/>
      <c r="AG25" s="29"/>
      <c r="AH25" s="29"/>
    </row>
    <row r="26" spans="1:34" ht="11.1" customHeight="1" thickBot="1">
      <c r="A26" s="17"/>
      <c r="B26" s="151"/>
      <c r="C26" s="152"/>
      <c r="D26" s="153"/>
      <c r="E26" s="153"/>
      <c r="F26" s="154"/>
      <c r="G26" s="264" t="s">
        <v>211</v>
      </c>
      <c r="H26" s="140"/>
      <c r="I26" s="264" t="s">
        <v>215</v>
      </c>
      <c r="J26" s="268"/>
      <c r="K26" s="264" t="s">
        <v>223</v>
      </c>
      <c r="L26" s="140"/>
      <c r="M26" s="264"/>
      <c r="N26" s="140"/>
      <c r="O26" s="264"/>
      <c r="P26" s="140"/>
      <c r="Q26" s="264"/>
      <c r="R26" s="140"/>
      <c r="S26" s="264"/>
      <c r="T26" s="140"/>
      <c r="U26" s="264"/>
      <c r="V26" s="140"/>
      <c r="W26" s="264"/>
      <c r="X26" s="140"/>
      <c r="Y26" s="264"/>
      <c r="Z26" s="141"/>
      <c r="AA26" s="142"/>
      <c r="AB26" s="295"/>
      <c r="AC26" s="29"/>
      <c r="AD26" s="29"/>
      <c r="AE26" s="29"/>
      <c r="AF26" s="29"/>
      <c r="AG26" s="29"/>
      <c r="AH26" s="29"/>
    </row>
    <row r="27" spans="1:34" ht="11.1" customHeight="1" thickTop="1">
      <c r="A27" s="17"/>
      <c r="B27" s="143">
        <v>12</v>
      </c>
      <c r="C27" s="145" t="str">
        <f>VLOOKUP(B27,пр.взв!B29:E52,2,FALSE)</f>
        <v>ДАХУЖЕВ Хизир Муратович</v>
      </c>
      <c r="D27" s="147" t="str">
        <f>VLOOKUP(B27,пр.взв!B29:F96,3,FALSE)</f>
        <v>30.03.98 1р</v>
      </c>
      <c r="E27" s="147" t="str">
        <f>VLOOKUP(B27,пр.взв!B29:G96,4,FALSE)</f>
        <v>ЮФО,Адыгея</v>
      </c>
      <c r="F27" s="149">
        <v>11</v>
      </c>
      <c r="G27" s="263">
        <v>4</v>
      </c>
      <c r="H27" s="134">
        <v>10</v>
      </c>
      <c r="I27" s="263">
        <v>4</v>
      </c>
      <c r="J27" s="267" t="s">
        <v>214</v>
      </c>
      <c r="K27" s="263"/>
      <c r="L27" s="134" t="s">
        <v>214</v>
      </c>
      <c r="M27" s="263"/>
      <c r="N27" s="134" t="s">
        <v>214</v>
      </c>
      <c r="O27" s="263"/>
      <c r="P27" s="134" t="s">
        <v>214</v>
      </c>
      <c r="Q27" s="263"/>
      <c r="R27" s="134" t="s">
        <v>214</v>
      </c>
      <c r="S27" s="263"/>
      <c r="T27" s="134" t="s">
        <v>214</v>
      </c>
      <c r="U27" s="263"/>
      <c r="V27" s="134" t="s">
        <v>214</v>
      </c>
      <c r="W27" s="263"/>
      <c r="X27" s="134" t="s">
        <v>214</v>
      </c>
      <c r="Y27" s="263"/>
      <c r="Z27" s="136">
        <v>2</v>
      </c>
      <c r="AA27" s="138">
        <f>SUM(G27+I27+K27+M27+O27+Q27+S27+U27+W27+Y27)</f>
        <v>8</v>
      </c>
      <c r="AB27" s="294" t="s">
        <v>246</v>
      </c>
      <c r="AC27" s="29"/>
      <c r="AD27" s="29"/>
      <c r="AE27" s="29"/>
      <c r="AF27" s="29"/>
      <c r="AG27" s="29"/>
      <c r="AH27" s="29"/>
    </row>
    <row r="28" spans="1:34" ht="11.1" customHeight="1" thickBot="1">
      <c r="A28" s="17"/>
      <c r="B28" s="151"/>
      <c r="C28" s="152"/>
      <c r="D28" s="153"/>
      <c r="E28" s="153"/>
      <c r="F28" s="154"/>
      <c r="G28" s="264" t="s">
        <v>211</v>
      </c>
      <c r="H28" s="140"/>
      <c r="I28" s="264" t="s">
        <v>216</v>
      </c>
      <c r="J28" s="268"/>
      <c r="K28" s="264"/>
      <c r="L28" s="140"/>
      <c r="M28" s="264"/>
      <c r="N28" s="140"/>
      <c r="O28" s="264"/>
      <c r="P28" s="140"/>
      <c r="Q28" s="264"/>
      <c r="R28" s="140"/>
      <c r="S28" s="264"/>
      <c r="T28" s="140"/>
      <c r="U28" s="264"/>
      <c r="V28" s="140"/>
      <c r="W28" s="264"/>
      <c r="X28" s="140"/>
      <c r="Y28" s="264"/>
      <c r="Z28" s="141"/>
      <c r="AA28" s="142"/>
      <c r="AB28" s="295"/>
      <c r="AC28" s="29"/>
      <c r="AD28" s="29"/>
      <c r="AE28" s="29"/>
      <c r="AF28" s="29"/>
      <c r="AG28" s="29"/>
      <c r="AH28" s="29"/>
    </row>
    <row r="29" spans="1:34" ht="9.75" customHeight="1" thickTop="1">
      <c r="A29" s="1"/>
      <c r="B29" s="143">
        <v>13</v>
      </c>
      <c r="C29" s="145" t="str">
        <f>VLOOKUP(B29,пр.взв!B31:E54,2,FALSE)</f>
        <v xml:space="preserve">КАЗАРЯН Егише Эдикович </v>
      </c>
      <c r="D29" s="147" t="str">
        <f>VLOOKUP(B29,пр.взв!B31:F98,3,FALSE)</f>
        <v>10.11.98 2р</v>
      </c>
      <c r="E29" s="147" t="str">
        <f>VLOOKUP(B29,пр.взв!B31:G98,4,FALSE)</f>
        <v>ПФО,Чувашская республика Чебоксары</v>
      </c>
      <c r="F29" s="149">
        <v>14</v>
      </c>
      <c r="G29" s="263">
        <v>2</v>
      </c>
      <c r="H29" s="134">
        <v>15</v>
      </c>
      <c r="I29" s="263">
        <v>0</v>
      </c>
      <c r="J29" s="267">
        <v>16</v>
      </c>
      <c r="K29" s="263">
        <v>2</v>
      </c>
      <c r="L29" s="134">
        <v>17</v>
      </c>
      <c r="M29" s="263">
        <v>2</v>
      </c>
      <c r="N29" s="134">
        <v>3</v>
      </c>
      <c r="O29" s="263">
        <v>4</v>
      </c>
      <c r="P29" s="134" t="s">
        <v>214</v>
      </c>
      <c r="Q29" s="263"/>
      <c r="R29" s="134" t="s">
        <v>214</v>
      </c>
      <c r="S29" s="263"/>
      <c r="T29" s="134" t="s">
        <v>214</v>
      </c>
      <c r="U29" s="263"/>
      <c r="V29" s="134" t="s">
        <v>214</v>
      </c>
      <c r="W29" s="263"/>
      <c r="X29" s="134" t="s">
        <v>214</v>
      </c>
      <c r="Y29" s="263"/>
      <c r="Z29" s="136">
        <v>5</v>
      </c>
      <c r="AA29" s="138">
        <f>SUM(G29+I29+K29+M29+O29+Q29+S29+U29+W29+Y29)</f>
        <v>10</v>
      </c>
      <c r="AB29" s="294" t="s">
        <v>17</v>
      </c>
      <c r="AC29" s="29"/>
      <c r="AD29" s="29"/>
      <c r="AE29" s="29"/>
      <c r="AF29" s="29"/>
      <c r="AG29" s="29"/>
      <c r="AH29" s="29"/>
    </row>
    <row r="30" spans="1:34" ht="11.1" customHeight="1" thickBot="1">
      <c r="A30" s="1"/>
      <c r="B30" s="151"/>
      <c r="C30" s="152"/>
      <c r="D30" s="153"/>
      <c r="E30" s="153"/>
      <c r="F30" s="154"/>
      <c r="G30" s="264"/>
      <c r="H30" s="140"/>
      <c r="I30" s="264" t="s">
        <v>217</v>
      </c>
      <c r="J30" s="268"/>
      <c r="K30" s="264"/>
      <c r="L30" s="140"/>
      <c r="M30" s="264"/>
      <c r="N30" s="140"/>
      <c r="O30" s="264" t="s">
        <v>230</v>
      </c>
      <c r="P30" s="140"/>
      <c r="Q30" s="264"/>
      <c r="R30" s="140"/>
      <c r="S30" s="264"/>
      <c r="T30" s="140"/>
      <c r="U30" s="264"/>
      <c r="V30" s="140"/>
      <c r="W30" s="264"/>
      <c r="X30" s="140"/>
      <c r="Y30" s="264"/>
      <c r="Z30" s="141"/>
      <c r="AA30" s="142"/>
      <c r="AB30" s="295"/>
      <c r="AC30" s="29"/>
      <c r="AD30" s="29"/>
      <c r="AE30" s="29"/>
      <c r="AF30" s="29"/>
      <c r="AG30" s="29"/>
      <c r="AH30" s="29"/>
    </row>
    <row r="31" spans="1:34" ht="9.75" customHeight="1" thickTop="1">
      <c r="B31" s="143">
        <v>14</v>
      </c>
      <c r="C31" s="145" t="str">
        <f>пр.взв!C33</f>
        <v>БЫЛИНИН Александр Дмитриевич</v>
      </c>
      <c r="D31" s="157" t="str">
        <f>пр.взв!D33</f>
        <v>28.07.99 1р</v>
      </c>
      <c r="E31" s="157" t="str">
        <f>пр.взв!E33</f>
        <v>ЦФО,Ивановская,Приволжск</v>
      </c>
      <c r="F31" s="149">
        <v>13</v>
      </c>
      <c r="G31" s="263">
        <v>3</v>
      </c>
      <c r="H31" s="134">
        <v>17</v>
      </c>
      <c r="I31" s="263">
        <v>3</v>
      </c>
      <c r="J31" s="267" t="s">
        <v>214</v>
      </c>
      <c r="K31" s="263"/>
      <c r="L31" s="134" t="s">
        <v>214</v>
      </c>
      <c r="M31" s="263"/>
      <c r="N31" s="134" t="s">
        <v>214</v>
      </c>
      <c r="O31" s="263"/>
      <c r="P31" s="134" t="s">
        <v>214</v>
      </c>
      <c r="Q31" s="263"/>
      <c r="R31" s="134" t="s">
        <v>214</v>
      </c>
      <c r="S31" s="263"/>
      <c r="T31" s="134" t="s">
        <v>214</v>
      </c>
      <c r="U31" s="263"/>
      <c r="V31" s="134" t="s">
        <v>214</v>
      </c>
      <c r="W31" s="263"/>
      <c r="X31" s="134" t="s">
        <v>214</v>
      </c>
      <c r="Y31" s="263"/>
      <c r="Z31" s="136">
        <v>2</v>
      </c>
      <c r="AA31" s="138">
        <f>SUM(G31+I31+K31+M31+O31+Q31+S31+U31+W31+Y31)</f>
        <v>6</v>
      </c>
      <c r="AB31" s="294" t="s">
        <v>50</v>
      </c>
      <c r="AC31" s="29"/>
      <c r="AD31" s="29"/>
      <c r="AE31" s="29"/>
      <c r="AF31" s="29"/>
      <c r="AG31" s="29"/>
      <c r="AH31" s="29"/>
    </row>
    <row r="32" spans="1:34" ht="11.1" customHeight="1" thickBot="1">
      <c r="B32" s="151"/>
      <c r="C32" s="152"/>
      <c r="D32" s="158"/>
      <c r="E32" s="158"/>
      <c r="F32" s="154"/>
      <c r="G32" s="264"/>
      <c r="H32" s="140"/>
      <c r="I32" s="264"/>
      <c r="J32" s="268"/>
      <c r="K32" s="264"/>
      <c r="L32" s="140"/>
      <c r="M32" s="264"/>
      <c r="N32" s="140"/>
      <c r="O32" s="264"/>
      <c r="P32" s="140"/>
      <c r="Q32" s="264"/>
      <c r="R32" s="140"/>
      <c r="S32" s="264"/>
      <c r="T32" s="140"/>
      <c r="U32" s="264"/>
      <c r="V32" s="140"/>
      <c r="W32" s="264"/>
      <c r="X32" s="140"/>
      <c r="Y32" s="264"/>
      <c r="Z32" s="141"/>
      <c r="AA32" s="142"/>
      <c r="AB32" s="295"/>
      <c r="AC32" s="29"/>
      <c r="AD32" s="29"/>
      <c r="AE32" s="29"/>
      <c r="AF32" s="29"/>
      <c r="AG32" s="29"/>
      <c r="AH32" s="29"/>
    </row>
    <row r="33" spans="2:34" ht="11.1" customHeight="1" thickTop="1">
      <c r="B33" s="143">
        <v>15</v>
      </c>
      <c r="C33" s="145" t="str">
        <f>VLOOKUP(B33,пр.взв!B35:E58,2,FALSE)</f>
        <v>ЩЕРБАК Владислав Витальевич</v>
      </c>
      <c r="D33" s="147" t="str">
        <f>VLOOKUP(B33,пр.взв!B35:F102,3,FALSE)</f>
        <v>28.08.98 3р</v>
      </c>
      <c r="E33" s="147" t="str">
        <f>VLOOKUP(B33,пр.взв!B35:G102,4,FALSE)</f>
        <v>ЮФО,Ростов-на-Дону</v>
      </c>
      <c r="F33" s="149">
        <v>16</v>
      </c>
      <c r="G33" s="263">
        <v>4</v>
      </c>
      <c r="H33" s="134">
        <v>13</v>
      </c>
      <c r="I33" s="263">
        <v>4</v>
      </c>
      <c r="J33" s="267" t="s">
        <v>214</v>
      </c>
      <c r="K33" s="263"/>
      <c r="L33" s="134" t="s">
        <v>214</v>
      </c>
      <c r="M33" s="263"/>
      <c r="N33" s="134" t="s">
        <v>214</v>
      </c>
      <c r="O33" s="263"/>
      <c r="P33" s="134" t="s">
        <v>214</v>
      </c>
      <c r="Q33" s="263"/>
      <c r="R33" s="134" t="s">
        <v>214</v>
      </c>
      <c r="S33" s="263"/>
      <c r="T33" s="134" t="s">
        <v>214</v>
      </c>
      <c r="U33" s="263"/>
      <c r="V33" s="134" t="s">
        <v>214</v>
      </c>
      <c r="W33" s="263"/>
      <c r="X33" s="134" t="s">
        <v>214</v>
      </c>
      <c r="Y33" s="263"/>
      <c r="Z33" s="136">
        <v>2</v>
      </c>
      <c r="AA33" s="138">
        <f>SUM(G33+I33+K33+M33+O33+Q33+S33+U33+W33+Y33)</f>
        <v>8</v>
      </c>
      <c r="AB33" s="294" t="s">
        <v>244</v>
      </c>
      <c r="AC33" s="29"/>
      <c r="AD33" s="29"/>
      <c r="AE33" s="29"/>
      <c r="AF33" s="29"/>
      <c r="AG33" s="29"/>
      <c r="AH33" s="29"/>
    </row>
    <row r="34" spans="2:34" ht="11.1" customHeight="1" thickBot="1">
      <c r="B34" s="151"/>
      <c r="C34" s="152"/>
      <c r="D34" s="153"/>
      <c r="E34" s="153"/>
      <c r="F34" s="154"/>
      <c r="G34" s="264" t="s">
        <v>212</v>
      </c>
      <c r="H34" s="140"/>
      <c r="I34" s="264" t="s">
        <v>217</v>
      </c>
      <c r="J34" s="268"/>
      <c r="K34" s="264"/>
      <c r="L34" s="140"/>
      <c r="M34" s="264"/>
      <c r="N34" s="140"/>
      <c r="O34" s="264"/>
      <c r="P34" s="140"/>
      <c r="Q34" s="264"/>
      <c r="R34" s="140"/>
      <c r="S34" s="264"/>
      <c r="T34" s="140"/>
      <c r="U34" s="264"/>
      <c r="V34" s="140"/>
      <c r="W34" s="264"/>
      <c r="X34" s="140"/>
      <c r="Y34" s="264"/>
      <c r="Z34" s="141"/>
      <c r="AA34" s="142"/>
      <c r="AB34" s="295"/>
      <c r="AC34" s="29"/>
      <c r="AD34" s="29"/>
      <c r="AE34" s="29"/>
      <c r="AF34" s="29"/>
      <c r="AG34" s="29"/>
      <c r="AH34" s="29"/>
    </row>
    <row r="35" spans="2:34" ht="9.75" customHeight="1" thickTop="1">
      <c r="B35" s="143">
        <v>16</v>
      </c>
      <c r="C35" s="145" t="str">
        <f>VLOOKUP(B35,пр.взв!B37:E60,2,FALSE)</f>
        <v>НАЗАРЗОДА Анушервон Бузургмехр</v>
      </c>
      <c r="D35" s="147" t="str">
        <f>VLOOKUP(B35,пр.взв!B37:F104,3,FALSE)</f>
        <v>04.02.99 2р.</v>
      </c>
      <c r="E35" s="147" t="str">
        <f>VLOOKUP(B35,пр.взв!B37:G104,4,FALSE)</f>
        <v>Москва</v>
      </c>
      <c r="F35" s="149">
        <v>15</v>
      </c>
      <c r="G35" s="263">
        <v>0</v>
      </c>
      <c r="H35" s="134">
        <v>18</v>
      </c>
      <c r="I35" s="271" t="s">
        <v>210</v>
      </c>
      <c r="J35" s="267">
        <v>17</v>
      </c>
      <c r="K35" s="263">
        <v>3</v>
      </c>
      <c r="L35" s="134">
        <v>10</v>
      </c>
      <c r="M35" s="263">
        <v>2</v>
      </c>
      <c r="N35" s="134" t="s">
        <v>226</v>
      </c>
      <c r="O35" s="263"/>
      <c r="P35" s="134">
        <v>2</v>
      </c>
      <c r="Q35" s="263">
        <v>2</v>
      </c>
      <c r="R35" s="134">
        <v>16</v>
      </c>
      <c r="S35" s="263">
        <v>4</v>
      </c>
      <c r="T35" s="134">
        <v>33</v>
      </c>
      <c r="U35" s="263">
        <v>0</v>
      </c>
      <c r="V35" s="134">
        <v>26</v>
      </c>
      <c r="W35" s="263">
        <v>2</v>
      </c>
      <c r="X35" s="134"/>
      <c r="Y35" s="263"/>
      <c r="Z35" s="136" t="s">
        <v>237</v>
      </c>
      <c r="AA35" s="138">
        <f>SUM(G35+I35+K35+M35+O35+Q35+S35+U35+W35+Y35)</f>
        <v>15.5</v>
      </c>
      <c r="AB35" s="294" t="s">
        <v>10</v>
      </c>
      <c r="AC35" s="29"/>
      <c r="AD35" s="29"/>
      <c r="AE35" s="29"/>
      <c r="AF35" s="29"/>
      <c r="AG35" s="29"/>
      <c r="AH35" s="29"/>
    </row>
    <row r="36" spans="2:34" ht="11.1" customHeight="1" thickBot="1">
      <c r="B36" s="151"/>
      <c r="C36" s="152"/>
      <c r="D36" s="153"/>
      <c r="E36" s="153"/>
      <c r="F36" s="154"/>
      <c r="G36" s="264" t="s">
        <v>212</v>
      </c>
      <c r="H36" s="140"/>
      <c r="I36" s="264"/>
      <c r="J36" s="268"/>
      <c r="K36" s="264"/>
      <c r="L36" s="140"/>
      <c r="M36" s="264"/>
      <c r="N36" s="140"/>
      <c r="O36" s="264"/>
      <c r="P36" s="140"/>
      <c r="Q36" s="264"/>
      <c r="R36" s="140"/>
      <c r="S36" s="264" t="s">
        <v>238</v>
      </c>
      <c r="T36" s="140"/>
      <c r="U36" s="264" t="s">
        <v>241</v>
      </c>
      <c r="V36" s="140"/>
      <c r="W36" s="264"/>
      <c r="X36" s="140"/>
      <c r="Y36" s="264"/>
      <c r="Z36" s="141"/>
      <c r="AA36" s="142"/>
      <c r="AB36" s="295"/>
      <c r="AC36" s="29"/>
      <c r="AD36" s="29"/>
      <c r="AE36" s="29"/>
      <c r="AF36" s="29"/>
      <c r="AG36" s="29"/>
      <c r="AH36" s="29"/>
    </row>
    <row r="37" spans="2:34" ht="11.1" customHeight="1" thickTop="1">
      <c r="B37" s="143">
        <v>17</v>
      </c>
      <c r="C37" s="145" t="str">
        <f>VLOOKUP(B37,пр.взв!B39:E62,2,FALSE)</f>
        <v>МАГОМЕДОВ Ахмед Фархатович</v>
      </c>
      <c r="D37" s="147" t="str">
        <f>VLOOKUP(B37,пр.взв!B39:F106,3,FALSE)</f>
        <v>12.04.99 1юн</v>
      </c>
      <c r="E37" s="147" t="str">
        <f>VLOOKUP(B37,пр.взв!B39:G106,4,FALSE)</f>
        <v>ЮФО, Краснодарский край, г. Армавир, Д</v>
      </c>
      <c r="F37" s="149">
        <v>18</v>
      </c>
      <c r="G37" s="263">
        <v>3</v>
      </c>
      <c r="H37" s="134">
        <v>14</v>
      </c>
      <c r="I37" s="263">
        <v>2</v>
      </c>
      <c r="J37" s="267">
        <v>16</v>
      </c>
      <c r="K37" s="263">
        <v>2</v>
      </c>
      <c r="L37" s="134">
        <v>13</v>
      </c>
      <c r="M37" s="263">
        <v>3</v>
      </c>
      <c r="N37" s="134" t="s">
        <v>214</v>
      </c>
      <c r="O37" s="263"/>
      <c r="P37" s="134" t="s">
        <v>214</v>
      </c>
      <c r="Q37" s="263"/>
      <c r="R37" s="134" t="s">
        <v>214</v>
      </c>
      <c r="S37" s="263"/>
      <c r="T37" s="134" t="s">
        <v>214</v>
      </c>
      <c r="U37" s="263"/>
      <c r="V37" s="134" t="s">
        <v>214</v>
      </c>
      <c r="W37" s="263"/>
      <c r="X37" s="134" t="s">
        <v>214</v>
      </c>
      <c r="Y37" s="263"/>
      <c r="Z37" s="187">
        <v>4</v>
      </c>
      <c r="AA37" s="186">
        <f>SUM(G37+I37+K37+M37+O37+Q37+S37+U37+W37+Y37)</f>
        <v>10</v>
      </c>
      <c r="AB37" s="296" t="s">
        <v>40</v>
      </c>
      <c r="AC37" s="29"/>
      <c r="AD37" s="29"/>
      <c r="AE37" s="29"/>
      <c r="AF37" s="29"/>
      <c r="AG37" s="29"/>
      <c r="AH37" s="29"/>
    </row>
    <row r="38" spans="2:34" ht="11.1" customHeight="1" thickBot="1">
      <c r="B38" s="151"/>
      <c r="C38" s="152"/>
      <c r="D38" s="153"/>
      <c r="E38" s="153"/>
      <c r="F38" s="154"/>
      <c r="G38" s="264"/>
      <c r="H38" s="140"/>
      <c r="I38" s="264"/>
      <c r="J38" s="268"/>
      <c r="K38" s="264"/>
      <c r="L38" s="140"/>
      <c r="M38" s="264"/>
      <c r="N38" s="140"/>
      <c r="O38" s="264"/>
      <c r="P38" s="140"/>
      <c r="Q38" s="264"/>
      <c r="R38" s="140"/>
      <c r="S38" s="264"/>
      <c r="T38" s="140"/>
      <c r="U38" s="264"/>
      <c r="V38" s="140"/>
      <c r="W38" s="264"/>
      <c r="X38" s="140"/>
      <c r="Y38" s="264"/>
      <c r="Z38" s="141"/>
      <c r="AA38" s="142"/>
      <c r="AB38" s="295"/>
      <c r="AC38" s="29"/>
      <c r="AD38" s="29"/>
      <c r="AE38" s="29"/>
      <c r="AF38" s="29"/>
      <c r="AG38" s="29"/>
      <c r="AH38" s="29"/>
    </row>
    <row r="39" spans="2:34" ht="11.1" customHeight="1" thickTop="1">
      <c r="B39" s="198">
        <v>18</v>
      </c>
      <c r="C39" s="176" t="str">
        <f>VLOOKUP(B39,пр.взв!B41:E64,2,FALSE)</f>
        <v>ШАРИН Матвей Михайлович</v>
      </c>
      <c r="D39" s="159" t="str">
        <f>VLOOKUP(B39,пр.взв!B41:F108,3,FALSE)</f>
        <v>14.07.98 2р</v>
      </c>
      <c r="E39" s="159" t="str">
        <f>VLOOKUP(B39,пр.взв!B41:G108,4,FALSE)</f>
        <v>ДФО,Приморский,Владивосток</v>
      </c>
      <c r="F39" s="134">
        <v>17</v>
      </c>
      <c r="G39" s="263">
        <v>2</v>
      </c>
      <c r="H39" s="134">
        <v>16</v>
      </c>
      <c r="I39" s="263">
        <v>3</v>
      </c>
      <c r="J39" s="267">
        <v>13</v>
      </c>
      <c r="K39" s="263">
        <v>3</v>
      </c>
      <c r="L39" s="134" t="s">
        <v>214</v>
      </c>
      <c r="M39" s="263"/>
      <c r="N39" s="134" t="s">
        <v>214</v>
      </c>
      <c r="O39" s="263"/>
      <c r="P39" s="134" t="s">
        <v>214</v>
      </c>
      <c r="Q39" s="263"/>
      <c r="R39" s="134" t="s">
        <v>214</v>
      </c>
      <c r="S39" s="263"/>
      <c r="T39" s="134" t="s">
        <v>214</v>
      </c>
      <c r="U39" s="263"/>
      <c r="V39" s="134" t="s">
        <v>214</v>
      </c>
      <c r="W39" s="263"/>
      <c r="X39" s="134" t="s">
        <v>214</v>
      </c>
      <c r="Y39" s="263"/>
      <c r="Z39" s="187">
        <v>3</v>
      </c>
      <c r="AA39" s="186">
        <f>SUM(G39+I39+K39+M39+O39+Q39+S39+U39+W39+Y39)</f>
        <v>8</v>
      </c>
      <c r="AB39" s="296" t="s">
        <v>47</v>
      </c>
      <c r="AC39" s="29"/>
      <c r="AD39" s="29"/>
      <c r="AE39" s="29"/>
      <c r="AF39" s="29"/>
      <c r="AG39" s="29"/>
      <c r="AH39" s="29"/>
    </row>
    <row r="40" spans="2:34" ht="11.1" customHeight="1" thickBot="1">
      <c r="B40" s="144"/>
      <c r="C40" s="146"/>
      <c r="D40" s="148"/>
      <c r="E40" s="148"/>
      <c r="F40" s="135"/>
      <c r="G40" s="265"/>
      <c r="H40" s="135"/>
      <c r="I40" s="265"/>
      <c r="J40" s="269"/>
      <c r="K40" s="265"/>
      <c r="L40" s="135"/>
      <c r="M40" s="265"/>
      <c r="N40" s="135"/>
      <c r="O40" s="265"/>
      <c r="P40" s="135"/>
      <c r="Q40" s="265"/>
      <c r="R40" s="135"/>
      <c r="S40" s="265"/>
      <c r="T40" s="135"/>
      <c r="U40" s="265"/>
      <c r="V40" s="135"/>
      <c r="W40" s="265"/>
      <c r="X40" s="135"/>
      <c r="Y40" s="265"/>
      <c r="Z40" s="137"/>
      <c r="AA40" s="139"/>
      <c r="AB40" s="297"/>
      <c r="AC40" s="29"/>
      <c r="AD40" s="29"/>
      <c r="AE40" s="29"/>
      <c r="AF40" s="29"/>
      <c r="AG40" s="29"/>
      <c r="AH40" s="29"/>
    </row>
    <row r="41" spans="2:34" ht="11.1" customHeight="1">
      <c r="B41" s="198">
        <v>19</v>
      </c>
      <c r="C41" s="176" t="str">
        <f>VLOOKUP(B41,пр.взв!B43:E66,2,FALSE)</f>
        <v>КУАНДЫКОВ Руслан Сейдуллович</v>
      </c>
      <c r="D41" s="159" t="str">
        <f>VLOOKUP(B41,пр.взв!B43:F110,3,FALSE)</f>
        <v>11.06.98 1р</v>
      </c>
      <c r="E41" s="159" t="str">
        <f>VLOOKUP(B41,пр.взв!B43:G110,4,FALSE)</f>
        <v>ЦФО,Владимирская,Владимир,МО</v>
      </c>
      <c r="F41" s="156">
        <v>20</v>
      </c>
      <c r="G41" s="266">
        <v>4</v>
      </c>
      <c r="H41" s="155">
        <v>21</v>
      </c>
      <c r="I41" s="266">
        <v>4</v>
      </c>
      <c r="J41" s="270" t="s">
        <v>214</v>
      </c>
      <c r="K41" s="266"/>
      <c r="L41" s="155" t="s">
        <v>214</v>
      </c>
      <c r="M41" s="266"/>
      <c r="N41" s="155" t="s">
        <v>214</v>
      </c>
      <c r="O41" s="266"/>
      <c r="P41" s="155" t="s">
        <v>214</v>
      </c>
      <c r="Q41" s="266"/>
      <c r="R41" s="155" t="s">
        <v>214</v>
      </c>
      <c r="S41" s="266"/>
      <c r="T41" s="155" t="s">
        <v>214</v>
      </c>
      <c r="U41" s="266"/>
      <c r="V41" s="155" t="s">
        <v>214</v>
      </c>
      <c r="W41" s="266"/>
      <c r="X41" s="155" t="s">
        <v>214</v>
      </c>
      <c r="Y41" s="266"/>
      <c r="Z41" s="189">
        <v>2</v>
      </c>
      <c r="AA41" s="188">
        <f>SUM(G41+I41+K41+M41+O41+Q41+S41+U41+W41+Y41)</f>
        <v>8</v>
      </c>
      <c r="AB41" s="298" t="s">
        <v>244</v>
      </c>
      <c r="AC41" s="29"/>
      <c r="AD41" s="29"/>
      <c r="AE41" s="29"/>
      <c r="AF41" s="29"/>
      <c r="AG41" s="29"/>
      <c r="AH41" s="29"/>
    </row>
    <row r="42" spans="2:34" ht="11.1" customHeight="1" thickBot="1">
      <c r="B42" s="151"/>
      <c r="C42" s="152"/>
      <c r="D42" s="153"/>
      <c r="E42" s="153"/>
      <c r="F42" s="154"/>
      <c r="G42" s="264" t="s">
        <v>213</v>
      </c>
      <c r="H42" s="140"/>
      <c r="I42" s="264" t="s">
        <v>218</v>
      </c>
      <c r="J42" s="268"/>
      <c r="K42" s="264"/>
      <c r="L42" s="140"/>
      <c r="M42" s="264"/>
      <c r="N42" s="140"/>
      <c r="O42" s="264"/>
      <c r="P42" s="140"/>
      <c r="Q42" s="264"/>
      <c r="R42" s="140"/>
      <c r="S42" s="264"/>
      <c r="T42" s="140"/>
      <c r="U42" s="264"/>
      <c r="V42" s="140"/>
      <c r="W42" s="264"/>
      <c r="X42" s="140"/>
      <c r="Y42" s="264"/>
      <c r="Z42" s="141"/>
      <c r="AA42" s="142"/>
      <c r="AB42" s="295"/>
      <c r="AC42" s="29"/>
      <c r="AD42" s="29"/>
      <c r="AE42" s="29"/>
      <c r="AF42" s="29"/>
      <c r="AG42" s="29"/>
      <c r="AH42" s="29"/>
    </row>
    <row r="43" spans="2:34" ht="11.1" customHeight="1" thickTop="1">
      <c r="B43" s="143">
        <v>20</v>
      </c>
      <c r="C43" s="145" t="str">
        <f>VLOOKUP(B43,пр.взв!B45:E68,2,FALSE)</f>
        <v>ШАЛДАНОВ Сюмер Алексеевич</v>
      </c>
      <c r="D43" s="147" t="str">
        <f>VLOOKUP(B43,пр.взв!B45:F112,3,FALSE)</f>
        <v>09.01.99 2р</v>
      </c>
      <c r="E43" s="147" t="str">
        <f>VLOOKUP(B43,пр.взв!B45:G112,4,FALSE)</f>
        <v>СФО,Алтайский,Онгудай МО</v>
      </c>
      <c r="F43" s="149">
        <v>19</v>
      </c>
      <c r="G43" s="263">
        <v>0</v>
      </c>
      <c r="H43" s="134">
        <v>22</v>
      </c>
      <c r="I43" s="263">
        <v>0</v>
      </c>
      <c r="J43" s="267">
        <v>21</v>
      </c>
      <c r="K43" s="263">
        <v>3</v>
      </c>
      <c r="L43" s="134">
        <v>26</v>
      </c>
      <c r="M43" s="263">
        <v>4</v>
      </c>
      <c r="N43" s="134" t="s">
        <v>214</v>
      </c>
      <c r="O43" s="263"/>
      <c r="P43" s="134" t="s">
        <v>214</v>
      </c>
      <c r="Q43" s="263"/>
      <c r="R43" s="134" t="s">
        <v>214</v>
      </c>
      <c r="S43" s="263"/>
      <c r="T43" s="134" t="s">
        <v>214</v>
      </c>
      <c r="U43" s="263"/>
      <c r="V43" s="134" t="s">
        <v>214</v>
      </c>
      <c r="W43" s="263"/>
      <c r="X43" s="134" t="s">
        <v>214</v>
      </c>
      <c r="Y43" s="263"/>
      <c r="Z43" s="136">
        <v>4</v>
      </c>
      <c r="AA43" s="138">
        <f>SUM(G43+I43+K43+M43+O43+Q43+S43+U43+W43+Y43)</f>
        <v>7</v>
      </c>
      <c r="AB43" s="294" t="s">
        <v>20</v>
      </c>
      <c r="AC43" s="29"/>
      <c r="AD43" s="29"/>
      <c r="AE43" s="29"/>
      <c r="AF43" s="29"/>
      <c r="AG43" s="29"/>
      <c r="AH43" s="29"/>
    </row>
    <row r="44" spans="2:34" ht="11.1" customHeight="1" thickBot="1">
      <c r="B44" s="151"/>
      <c r="C44" s="152"/>
      <c r="D44" s="153"/>
      <c r="E44" s="153"/>
      <c r="F44" s="154"/>
      <c r="G44" s="264" t="s">
        <v>213</v>
      </c>
      <c r="H44" s="140"/>
      <c r="I44" s="264" t="s">
        <v>219</v>
      </c>
      <c r="J44" s="268"/>
      <c r="K44" s="264"/>
      <c r="L44" s="140"/>
      <c r="M44" s="264" t="s">
        <v>229</v>
      </c>
      <c r="N44" s="140"/>
      <c r="O44" s="264"/>
      <c r="P44" s="140"/>
      <c r="Q44" s="264"/>
      <c r="R44" s="140"/>
      <c r="S44" s="264"/>
      <c r="T44" s="140"/>
      <c r="U44" s="264"/>
      <c r="V44" s="140"/>
      <c r="W44" s="264"/>
      <c r="X44" s="140"/>
      <c r="Y44" s="264"/>
      <c r="Z44" s="141"/>
      <c r="AA44" s="142"/>
      <c r="AB44" s="295"/>
      <c r="AC44" s="29"/>
      <c r="AD44" s="29"/>
      <c r="AE44" s="29"/>
      <c r="AF44" s="29"/>
      <c r="AG44" s="29"/>
      <c r="AH44" s="29"/>
    </row>
    <row r="45" spans="2:34" ht="11.1" customHeight="1" thickTop="1">
      <c r="B45" s="143">
        <v>21</v>
      </c>
      <c r="C45" s="145" t="str">
        <f>VLOOKUP(B45,пр.взв!B47:E70,2,FALSE)</f>
        <v>МУРАДЯН Эдуард Артурович</v>
      </c>
      <c r="D45" s="147" t="str">
        <f>VLOOKUP(B45,пр.взв!B47:F114,3,FALSE)</f>
        <v>27.05.98 2р</v>
      </c>
      <c r="E45" s="147" t="str">
        <f>VLOOKUP(B45,пр.взв!B47:G114,4,FALSE)</f>
        <v>ЮФО, Краснодарский край, г. Армавир, Д</v>
      </c>
      <c r="F45" s="149">
        <v>22</v>
      </c>
      <c r="G45" s="263">
        <v>1</v>
      </c>
      <c r="H45" s="134">
        <v>19</v>
      </c>
      <c r="I45" s="263">
        <v>0</v>
      </c>
      <c r="J45" s="267">
        <v>20</v>
      </c>
      <c r="K45" s="263">
        <v>2</v>
      </c>
      <c r="L45" s="134">
        <v>31</v>
      </c>
      <c r="M45" s="263">
        <v>3</v>
      </c>
      <c r="N45" s="134" t="s">
        <v>214</v>
      </c>
      <c r="O45" s="263"/>
      <c r="P45" s="134" t="s">
        <v>214</v>
      </c>
      <c r="Q45" s="263"/>
      <c r="R45" s="134" t="s">
        <v>214</v>
      </c>
      <c r="S45" s="263"/>
      <c r="T45" s="134" t="s">
        <v>214</v>
      </c>
      <c r="U45" s="263"/>
      <c r="V45" s="134" t="s">
        <v>214</v>
      </c>
      <c r="W45" s="263"/>
      <c r="X45" s="134" t="s">
        <v>214</v>
      </c>
      <c r="Y45" s="263"/>
      <c r="Z45" s="136">
        <v>4</v>
      </c>
      <c r="AA45" s="138">
        <f>SUM(G45+I45+K45+M45+O45+Q45+S45+U45+W45+Y45)</f>
        <v>6</v>
      </c>
      <c r="AB45" s="294" t="s">
        <v>19</v>
      </c>
      <c r="AC45" s="29"/>
      <c r="AD45" s="29"/>
      <c r="AE45" s="29"/>
      <c r="AF45" s="29"/>
      <c r="AG45" s="29"/>
      <c r="AH45" s="29"/>
    </row>
    <row r="46" spans="2:34" ht="11.1" customHeight="1" thickBot="1">
      <c r="B46" s="151"/>
      <c r="C46" s="152"/>
      <c r="D46" s="153"/>
      <c r="E46" s="153"/>
      <c r="F46" s="154"/>
      <c r="G46" s="264"/>
      <c r="H46" s="140"/>
      <c r="I46" s="264" t="s">
        <v>218</v>
      </c>
      <c r="J46" s="268"/>
      <c r="K46" s="264"/>
      <c r="L46" s="140"/>
      <c r="M46" s="264"/>
      <c r="N46" s="140"/>
      <c r="O46" s="264"/>
      <c r="P46" s="140"/>
      <c r="Q46" s="264"/>
      <c r="R46" s="140"/>
      <c r="S46" s="264"/>
      <c r="T46" s="140"/>
      <c r="U46" s="264"/>
      <c r="V46" s="140"/>
      <c r="W46" s="264"/>
      <c r="X46" s="140"/>
      <c r="Y46" s="264"/>
      <c r="Z46" s="141"/>
      <c r="AA46" s="142"/>
      <c r="AB46" s="295"/>
      <c r="AC46" s="29"/>
      <c r="AD46" s="29"/>
      <c r="AE46" s="29"/>
      <c r="AF46" s="29"/>
      <c r="AG46" s="29"/>
      <c r="AH46" s="29"/>
    </row>
    <row r="47" spans="2:34" ht="11.1" customHeight="1" thickTop="1">
      <c r="B47" s="143">
        <v>22</v>
      </c>
      <c r="C47" s="145" t="str">
        <f>VLOOKUP(B47,пр.взв!B49:E72,2,FALSE)</f>
        <v>МИХАЛЁВ Владислав Дмитриевич</v>
      </c>
      <c r="D47" s="147" t="str">
        <f>VLOOKUP(B47,пр.взв!B49:F116,3,FALSE)</f>
        <v>04.10.98 2юн</v>
      </c>
      <c r="E47" s="147" t="str">
        <f>VLOOKUP(B47,пр.взв!B49:G116,4,FALSE)</f>
        <v>УрФО, г. Челябинск, МО</v>
      </c>
      <c r="F47" s="149">
        <v>21</v>
      </c>
      <c r="G47" s="263">
        <v>3</v>
      </c>
      <c r="H47" s="134">
        <v>20</v>
      </c>
      <c r="I47" s="263">
        <v>4</v>
      </c>
      <c r="J47" s="267" t="s">
        <v>214</v>
      </c>
      <c r="K47" s="263"/>
      <c r="L47" s="134" t="s">
        <v>214</v>
      </c>
      <c r="M47" s="263"/>
      <c r="N47" s="134" t="s">
        <v>214</v>
      </c>
      <c r="O47" s="263"/>
      <c r="P47" s="134" t="s">
        <v>214</v>
      </c>
      <c r="Q47" s="263"/>
      <c r="R47" s="134" t="s">
        <v>214</v>
      </c>
      <c r="S47" s="263"/>
      <c r="T47" s="134" t="s">
        <v>214</v>
      </c>
      <c r="U47" s="263"/>
      <c r="V47" s="134" t="s">
        <v>214</v>
      </c>
      <c r="W47" s="263"/>
      <c r="X47" s="134" t="s">
        <v>214</v>
      </c>
      <c r="Y47" s="263"/>
      <c r="Z47" s="136">
        <v>2</v>
      </c>
      <c r="AA47" s="138">
        <f>SUM(G47+I47+K47+M47+O47+Q47+S47+U47+W47+Y47)</f>
        <v>7</v>
      </c>
      <c r="AB47" s="294" t="s">
        <v>246</v>
      </c>
      <c r="AC47" s="29"/>
      <c r="AD47" s="29"/>
      <c r="AE47" s="29"/>
      <c r="AF47" s="29"/>
      <c r="AG47" s="29"/>
      <c r="AH47" s="29"/>
    </row>
    <row r="48" spans="2:34" ht="11.1" customHeight="1" thickBot="1">
      <c r="B48" s="151"/>
      <c r="C48" s="152"/>
      <c r="D48" s="153"/>
      <c r="E48" s="153"/>
      <c r="F48" s="154"/>
      <c r="G48" s="264"/>
      <c r="H48" s="140"/>
      <c r="I48" s="264" t="s">
        <v>219</v>
      </c>
      <c r="J48" s="268"/>
      <c r="K48" s="264"/>
      <c r="L48" s="140"/>
      <c r="M48" s="264"/>
      <c r="N48" s="140"/>
      <c r="O48" s="264"/>
      <c r="P48" s="140"/>
      <c r="Q48" s="264"/>
      <c r="R48" s="140"/>
      <c r="S48" s="264"/>
      <c r="T48" s="140"/>
      <c r="U48" s="264"/>
      <c r="V48" s="140"/>
      <c r="W48" s="264"/>
      <c r="X48" s="140"/>
      <c r="Y48" s="264"/>
      <c r="Z48" s="141"/>
      <c r="AA48" s="142"/>
      <c r="AB48" s="295"/>
      <c r="AC48" s="29"/>
      <c r="AD48" s="29"/>
      <c r="AE48" s="29"/>
      <c r="AF48" s="29"/>
      <c r="AG48" s="29"/>
      <c r="AH48" s="29"/>
    </row>
    <row r="49" spans="2:40" ht="11.1" customHeight="1" thickTop="1">
      <c r="B49" s="143">
        <v>23</v>
      </c>
      <c r="C49" s="145" t="str">
        <f>VLOOKUP(B49,пр.взв!B51:E74,2,FALSE)</f>
        <v>МЕЛИКСЕТЯН Тигран Гагикович</v>
      </c>
      <c r="D49" s="147" t="str">
        <f>VLOOKUP(B49,пр.взв!B51:F118,3,FALSE)</f>
        <v>02.05.98 1р</v>
      </c>
      <c r="E49" s="147" t="str">
        <f>VLOOKUP(B49,пр.взв!B51:G118,4,FALSE)</f>
        <v>ЦФО, Тульская обл., г. Тула, МО</v>
      </c>
      <c r="F49" s="149">
        <v>24</v>
      </c>
      <c r="G49" s="263">
        <v>2</v>
      </c>
      <c r="H49" s="134">
        <v>25</v>
      </c>
      <c r="I49" s="263">
        <v>3</v>
      </c>
      <c r="J49" s="267">
        <v>26</v>
      </c>
      <c r="K49" s="263">
        <v>4</v>
      </c>
      <c r="L49" s="134" t="s">
        <v>214</v>
      </c>
      <c r="M49" s="263"/>
      <c r="N49" s="134" t="s">
        <v>214</v>
      </c>
      <c r="O49" s="263"/>
      <c r="P49" s="134" t="s">
        <v>214</v>
      </c>
      <c r="Q49" s="263"/>
      <c r="R49" s="134" t="s">
        <v>214</v>
      </c>
      <c r="S49" s="263"/>
      <c r="T49" s="134" t="s">
        <v>214</v>
      </c>
      <c r="U49" s="263"/>
      <c r="V49" s="134" t="s">
        <v>214</v>
      </c>
      <c r="W49" s="263"/>
      <c r="X49" s="134" t="s">
        <v>214</v>
      </c>
      <c r="Y49" s="263"/>
      <c r="Z49" s="187">
        <v>3</v>
      </c>
      <c r="AA49" s="186">
        <f>SUM(G49+I49+K49+M49+O49+Q49+S49+U49+W49+Y49)</f>
        <v>9</v>
      </c>
      <c r="AB49" s="296" t="s">
        <v>48</v>
      </c>
      <c r="AC49" s="29"/>
      <c r="AD49" s="29"/>
      <c r="AE49" s="29"/>
      <c r="AF49" s="29"/>
      <c r="AG49" s="29"/>
      <c r="AH49" s="29"/>
    </row>
    <row r="50" spans="2:40" ht="11.1" customHeight="1" thickBot="1">
      <c r="B50" s="151"/>
      <c r="C50" s="152"/>
      <c r="D50" s="153"/>
      <c r="E50" s="153"/>
      <c r="F50" s="154"/>
      <c r="G50" s="264"/>
      <c r="H50" s="140"/>
      <c r="I50" s="264"/>
      <c r="J50" s="268"/>
      <c r="K50" s="264" t="s">
        <v>224</v>
      </c>
      <c r="L50" s="140"/>
      <c r="M50" s="264"/>
      <c r="N50" s="140"/>
      <c r="O50" s="264"/>
      <c r="P50" s="140"/>
      <c r="Q50" s="264"/>
      <c r="R50" s="140"/>
      <c r="S50" s="264"/>
      <c r="T50" s="140"/>
      <c r="U50" s="264"/>
      <c r="V50" s="140"/>
      <c r="W50" s="264"/>
      <c r="X50" s="140"/>
      <c r="Y50" s="264"/>
      <c r="Z50" s="141"/>
      <c r="AA50" s="142"/>
      <c r="AB50" s="295"/>
      <c r="AC50" s="29"/>
      <c r="AD50" s="29"/>
      <c r="AE50" s="29"/>
      <c r="AF50" s="29"/>
      <c r="AG50" s="29"/>
      <c r="AH50" s="29"/>
    </row>
    <row r="51" spans="2:40" ht="9.75" customHeight="1" thickTop="1">
      <c r="B51" s="198">
        <v>24</v>
      </c>
      <c r="C51" s="176" t="str">
        <f>VLOOKUP(B51,пр.взв!B53:E76,2,FALSE)</f>
        <v>САИДОВ Акбар Мухамадханович</v>
      </c>
      <c r="D51" s="159" t="str">
        <f>VLOOKUP(B51,пр.взв!B53:F120,3,FALSE)</f>
        <v>25.08.99 1р</v>
      </c>
      <c r="E51" s="159" t="str">
        <f>VLOOKUP(B51,пр.взв!B53:G120,4,FALSE)</f>
        <v xml:space="preserve">Москва </v>
      </c>
      <c r="F51" s="156">
        <v>23</v>
      </c>
      <c r="G51" s="266">
        <v>3</v>
      </c>
      <c r="H51" s="155">
        <v>26</v>
      </c>
      <c r="I51" s="263">
        <v>4</v>
      </c>
      <c r="J51" s="267" t="s">
        <v>214</v>
      </c>
      <c r="K51" s="263"/>
      <c r="L51" s="134" t="s">
        <v>214</v>
      </c>
      <c r="M51" s="263"/>
      <c r="N51" s="134" t="s">
        <v>214</v>
      </c>
      <c r="O51" s="263"/>
      <c r="P51" s="134" t="s">
        <v>214</v>
      </c>
      <c r="Q51" s="263"/>
      <c r="R51" s="134" t="s">
        <v>214</v>
      </c>
      <c r="S51" s="263"/>
      <c r="T51" s="134" t="s">
        <v>214</v>
      </c>
      <c r="U51" s="263"/>
      <c r="V51" s="134" t="s">
        <v>214</v>
      </c>
      <c r="W51" s="263"/>
      <c r="X51" s="134" t="s">
        <v>214</v>
      </c>
      <c r="Y51" s="263"/>
      <c r="Z51" s="189">
        <v>2</v>
      </c>
      <c r="AA51" s="188">
        <f>SUM(G51+I51+K51+M51+O51+Q51+S51+U51+W51+Y51)</f>
        <v>7</v>
      </c>
      <c r="AB51" s="294" t="s">
        <v>246</v>
      </c>
      <c r="AC51" s="29"/>
      <c r="AD51" s="29"/>
      <c r="AE51" s="29"/>
      <c r="AF51" s="29"/>
      <c r="AG51" s="29"/>
      <c r="AH51" s="29"/>
    </row>
    <row r="52" spans="2:40" ht="11.1" customHeight="1" thickBot="1">
      <c r="B52" s="151"/>
      <c r="C52" s="152"/>
      <c r="D52" s="153"/>
      <c r="E52" s="153"/>
      <c r="F52" s="154"/>
      <c r="G52" s="264"/>
      <c r="H52" s="140"/>
      <c r="I52" s="264" t="s">
        <v>220</v>
      </c>
      <c r="J52" s="268"/>
      <c r="K52" s="264"/>
      <c r="L52" s="140"/>
      <c r="M52" s="264"/>
      <c r="N52" s="140"/>
      <c r="O52" s="264"/>
      <c r="P52" s="140"/>
      <c r="Q52" s="264"/>
      <c r="R52" s="140"/>
      <c r="S52" s="264"/>
      <c r="T52" s="140"/>
      <c r="U52" s="264"/>
      <c r="V52" s="140"/>
      <c r="W52" s="264"/>
      <c r="X52" s="140"/>
      <c r="Y52" s="264"/>
      <c r="Z52" s="141"/>
      <c r="AA52" s="142"/>
      <c r="AB52" s="295"/>
      <c r="AC52" s="29"/>
      <c r="AD52" s="29"/>
      <c r="AE52" s="29"/>
      <c r="AF52" s="29"/>
      <c r="AG52" s="29"/>
      <c r="AH52" s="29"/>
    </row>
    <row r="53" spans="2:40" ht="9.75" customHeight="1" thickTop="1">
      <c r="B53" s="143">
        <v>25</v>
      </c>
      <c r="C53" s="145" t="str">
        <f>VLOOKUP(B53,пр.взв!B55:E78,2,FALSE)</f>
        <v>ДАУДОВ Исмаил Исламович</v>
      </c>
      <c r="D53" s="147" t="str">
        <f>VLOOKUP(B53,пр.взв!B55:F122,3,FALSE)</f>
        <v>21.09.99 1р</v>
      </c>
      <c r="E53" s="147" t="str">
        <f>VLOOKUP(B53,пр.взв!B55:G122,4,FALSE)</f>
        <v>ЦФО,Ивановская,Тейково</v>
      </c>
      <c r="F53" s="149">
        <v>26</v>
      </c>
      <c r="G53" s="263">
        <v>3</v>
      </c>
      <c r="H53" s="134">
        <v>23</v>
      </c>
      <c r="I53" s="263">
        <v>2</v>
      </c>
      <c r="J53" s="267">
        <v>27</v>
      </c>
      <c r="K53" s="263">
        <v>4</v>
      </c>
      <c r="L53" s="134" t="s">
        <v>214</v>
      </c>
      <c r="M53" s="263"/>
      <c r="N53" s="134" t="s">
        <v>214</v>
      </c>
      <c r="O53" s="263"/>
      <c r="P53" s="134" t="s">
        <v>214</v>
      </c>
      <c r="Q53" s="263"/>
      <c r="R53" s="134" t="s">
        <v>214</v>
      </c>
      <c r="S53" s="263"/>
      <c r="T53" s="134" t="s">
        <v>214</v>
      </c>
      <c r="U53" s="263"/>
      <c r="V53" s="134" t="s">
        <v>214</v>
      </c>
      <c r="W53" s="263"/>
      <c r="X53" s="134" t="s">
        <v>214</v>
      </c>
      <c r="Y53" s="263"/>
      <c r="Z53" s="136">
        <v>3</v>
      </c>
      <c r="AA53" s="138">
        <f>SUM(G53+I53+K53+M53+O53+Q53+S53+U53+W53+Y53)</f>
        <v>9</v>
      </c>
      <c r="AB53" s="294" t="s">
        <v>49</v>
      </c>
      <c r="AC53" s="29"/>
      <c r="AD53" s="29"/>
      <c r="AE53" s="29"/>
      <c r="AF53" s="29"/>
      <c r="AG53" s="29"/>
      <c r="AH53" s="29"/>
    </row>
    <row r="54" spans="2:40" ht="11.1" customHeight="1" thickBot="1">
      <c r="B54" s="151"/>
      <c r="C54" s="152"/>
      <c r="D54" s="153"/>
      <c r="E54" s="153"/>
      <c r="F54" s="154"/>
      <c r="G54" s="264"/>
      <c r="H54" s="140"/>
      <c r="I54" s="264"/>
      <c r="J54" s="268"/>
      <c r="K54" s="264" t="s">
        <v>225</v>
      </c>
      <c r="L54" s="140"/>
      <c r="M54" s="264"/>
      <c r="N54" s="140"/>
      <c r="O54" s="264"/>
      <c r="P54" s="140"/>
      <c r="Q54" s="264"/>
      <c r="R54" s="140"/>
      <c r="S54" s="264"/>
      <c r="T54" s="140"/>
      <c r="U54" s="264"/>
      <c r="V54" s="140"/>
      <c r="W54" s="264"/>
      <c r="X54" s="140"/>
      <c r="Y54" s="264"/>
      <c r="Z54" s="141"/>
      <c r="AA54" s="142"/>
      <c r="AB54" s="295"/>
      <c r="AC54" s="29"/>
      <c r="AD54" s="29"/>
      <c r="AE54" s="29"/>
      <c r="AF54" s="29"/>
      <c r="AG54" s="29"/>
      <c r="AH54" s="29"/>
    </row>
    <row r="55" spans="2:40" ht="11.1" customHeight="1" thickTop="1">
      <c r="B55" s="143">
        <v>26</v>
      </c>
      <c r="C55" s="145" t="str">
        <f>VLOOKUP(B55,пр.взв!B57:E78,2,FALSE)</f>
        <v>ПАВЛОВ Евгений Александрович</v>
      </c>
      <c r="D55" s="147" t="str">
        <f>VLOOKUP(B55,пр.взв!B57:F124,3,FALSE)</f>
        <v>28.01.98 1р</v>
      </c>
      <c r="E55" s="147" t="str">
        <f>VLOOKUP(B55,пр.взв!B57:G124,4,FALSE)</f>
        <v>Санкт-Петербург, МО</v>
      </c>
      <c r="F55" s="149">
        <v>25</v>
      </c>
      <c r="G55" s="263">
        <v>2</v>
      </c>
      <c r="H55" s="134">
        <v>24</v>
      </c>
      <c r="I55" s="263">
        <v>0</v>
      </c>
      <c r="J55" s="267">
        <v>23</v>
      </c>
      <c r="K55" s="263">
        <v>0</v>
      </c>
      <c r="L55" s="134">
        <v>20</v>
      </c>
      <c r="M55" s="263">
        <v>0</v>
      </c>
      <c r="N55" s="134">
        <v>31</v>
      </c>
      <c r="O55" s="263">
        <v>0</v>
      </c>
      <c r="P55" s="134">
        <v>33</v>
      </c>
      <c r="Q55" s="263">
        <v>3</v>
      </c>
      <c r="R55" s="134"/>
      <c r="S55" s="263"/>
      <c r="T55" s="134">
        <v>3</v>
      </c>
      <c r="U55" s="263">
        <v>2</v>
      </c>
      <c r="V55" s="134">
        <v>16</v>
      </c>
      <c r="W55" s="263">
        <v>3</v>
      </c>
      <c r="X55" s="134"/>
      <c r="Y55" s="263"/>
      <c r="Z55" s="136" t="s">
        <v>232</v>
      </c>
      <c r="AA55" s="138">
        <f>SUM(G55+I55+K55+M55+O55+Q55+S55+U55+W55+Y55)</f>
        <v>10</v>
      </c>
      <c r="AB55" s="294" t="s">
        <v>11</v>
      </c>
      <c r="AC55" s="29"/>
      <c r="AD55" s="29"/>
      <c r="AE55" s="29"/>
      <c r="AF55" s="29"/>
      <c r="AG55" s="29"/>
      <c r="AH55" s="29"/>
    </row>
    <row r="56" spans="2:40" ht="11.1" customHeight="1" thickBot="1">
      <c r="B56" s="151"/>
      <c r="C56" s="152"/>
      <c r="D56" s="153"/>
      <c r="E56" s="153"/>
      <c r="F56" s="154"/>
      <c r="G56" s="264"/>
      <c r="H56" s="140"/>
      <c r="I56" s="264" t="s">
        <v>220</v>
      </c>
      <c r="J56" s="268"/>
      <c r="K56" s="264" t="s">
        <v>224</v>
      </c>
      <c r="L56" s="140"/>
      <c r="M56" s="264" t="s">
        <v>229</v>
      </c>
      <c r="N56" s="140"/>
      <c r="O56" s="264" t="s">
        <v>231</v>
      </c>
      <c r="P56" s="140"/>
      <c r="Q56" s="264"/>
      <c r="R56" s="140"/>
      <c r="S56" s="264"/>
      <c r="T56" s="140"/>
      <c r="U56" s="264"/>
      <c r="V56" s="140"/>
      <c r="W56" s="264"/>
      <c r="X56" s="140"/>
      <c r="Y56" s="264"/>
      <c r="Z56" s="141"/>
      <c r="AA56" s="142"/>
      <c r="AB56" s="295"/>
      <c r="AC56" s="29"/>
      <c r="AD56" s="29"/>
      <c r="AE56" s="29"/>
      <c r="AF56" s="29"/>
      <c r="AG56" s="29"/>
      <c r="AH56" s="29"/>
    </row>
    <row r="57" spans="2:40" ht="11.1" customHeight="1" thickTop="1">
      <c r="B57" s="143">
        <v>27</v>
      </c>
      <c r="C57" s="145" t="str">
        <f>VLOOKUP(B57,пр.взв!B59:E78,2,FALSE)</f>
        <v>ПЕТРОВ Олег Евгеньевич</v>
      </c>
      <c r="D57" s="147" t="str">
        <f>VLOOKUP(B57,пр.взв!B59:F126,3,FALSE)</f>
        <v>19.08.98 2р</v>
      </c>
      <c r="E57" s="147" t="str">
        <f>VLOOKUP(B57,пр.взв!B59:G126,4,FALSE)</f>
        <v>ПФО,Чувашская республика Чебоксары</v>
      </c>
      <c r="F57" s="149">
        <v>28</v>
      </c>
      <c r="G57" s="263">
        <v>3</v>
      </c>
      <c r="H57" s="134">
        <v>29</v>
      </c>
      <c r="I57" s="263">
        <v>0</v>
      </c>
      <c r="J57" s="267">
        <v>25</v>
      </c>
      <c r="K57" s="263">
        <v>0</v>
      </c>
      <c r="L57" s="134">
        <v>32</v>
      </c>
      <c r="M57" s="271" t="s">
        <v>210</v>
      </c>
      <c r="N57" s="134">
        <v>33</v>
      </c>
      <c r="O57" s="263">
        <v>3</v>
      </c>
      <c r="P57" s="134" t="s">
        <v>214</v>
      </c>
      <c r="Q57" s="263"/>
      <c r="R57" s="134" t="s">
        <v>214</v>
      </c>
      <c r="S57" s="263"/>
      <c r="T57" s="134" t="s">
        <v>214</v>
      </c>
      <c r="U57" s="263"/>
      <c r="V57" s="134" t="s">
        <v>214</v>
      </c>
      <c r="W57" s="263"/>
      <c r="X57" s="134" t="s">
        <v>214</v>
      </c>
      <c r="Y57" s="263"/>
      <c r="Z57" s="136">
        <v>5</v>
      </c>
      <c r="AA57" s="277" t="s">
        <v>245</v>
      </c>
      <c r="AB57" s="294" t="s">
        <v>15</v>
      </c>
      <c r="AC57" s="29"/>
      <c r="AD57" s="29"/>
      <c r="AE57" s="29"/>
      <c r="AF57" s="29"/>
      <c r="AG57" s="29"/>
      <c r="AH57" s="29"/>
    </row>
    <row r="58" spans="2:40" ht="11.1" customHeight="1" thickBot="1">
      <c r="B58" s="151"/>
      <c r="C58" s="152"/>
      <c r="D58" s="153"/>
      <c r="E58" s="153"/>
      <c r="F58" s="154"/>
      <c r="G58" s="264"/>
      <c r="H58" s="140"/>
      <c r="I58" s="264" t="s">
        <v>221</v>
      </c>
      <c r="J58" s="268"/>
      <c r="K58" s="264" t="s">
        <v>225</v>
      </c>
      <c r="L58" s="140"/>
      <c r="M58" s="264"/>
      <c r="N58" s="140"/>
      <c r="O58" s="264"/>
      <c r="P58" s="140"/>
      <c r="Q58" s="264"/>
      <c r="R58" s="140"/>
      <c r="S58" s="264"/>
      <c r="T58" s="140"/>
      <c r="U58" s="264"/>
      <c r="V58" s="140"/>
      <c r="W58" s="264"/>
      <c r="X58" s="140"/>
      <c r="Y58" s="264"/>
      <c r="Z58" s="141"/>
      <c r="AA58" s="278"/>
      <c r="AB58" s="295"/>
      <c r="AC58" s="29"/>
      <c r="AD58" s="29"/>
      <c r="AE58" s="29"/>
      <c r="AF58" s="29"/>
      <c r="AG58" s="29"/>
      <c r="AH58" s="29"/>
    </row>
    <row r="59" spans="2:40" ht="11.1" customHeight="1" thickTop="1">
      <c r="B59" s="143">
        <v>28</v>
      </c>
      <c r="C59" s="145" t="str">
        <f>VLOOKUP(B59,пр.взв!B61:E78,2,FALSE)</f>
        <v>ЧЕКУРОВ Иван Алексеевич</v>
      </c>
      <c r="D59" s="147" t="str">
        <f>VLOOKUP(B59,пр.взв!B61:F128,3,FALSE)</f>
        <v>30.01.98 1р</v>
      </c>
      <c r="E59" s="147" t="str">
        <f>VLOOKUP(B59,пр.взв!B61:G128,4,FALSE)</f>
        <v>ЦФО,Тамбовкая,Староюрьево МО</v>
      </c>
      <c r="F59" s="149">
        <v>27</v>
      </c>
      <c r="G59" s="263">
        <v>1</v>
      </c>
      <c r="H59" s="134">
        <v>30</v>
      </c>
      <c r="I59" s="263">
        <v>3</v>
      </c>
      <c r="J59" s="267">
        <v>31</v>
      </c>
      <c r="K59" s="263">
        <v>3</v>
      </c>
      <c r="L59" s="134" t="s">
        <v>214</v>
      </c>
      <c r="M59" s="263"/>
      <c r="N59" s="134" t="s">
        <v>214</v>
      </c>
      <c r="O59" s="263"/>
      <c r="P59" s="134" t="s">
        <v>214</v>
      </c>
      <c r="Q59" s="263"/>
      <c r="R59" s="134" t="s">
        <v>214</v>
      </c>
      <c r="S59" s="263"/>
      <c r="T59" s="134" t="s">
        <v>214</v>
      </c>
      <c r="U59" s="263"/>
      <c r="V59" s="134" t="s">
        <v>214</v>
      </c>
      <c r="W59" s="263"/>
      <c r="X59" s="134" t="s">
        <v>214</v>
      </c>
      <c r="Y59" s="263"/>
      <c r="Z59" s="136">
        <v>3</v>
      </c>
      <c r="AA59" s="138">
        <f>SUM(G59+I59+K59+M59+O59+Q59+S59+U59+W59+Y59)</f>
        <v>7</v>
      </c>
      <c r="AB59" s="294" t="s">
        <v>43</v>
      </c>
      <c r="AC59" s="29"/>
      <c r="AD59" s="29"/>
      <c r="AE59" s="29"/>
      <c r="AF59" s="29"/>
      <c r="AG59" s="29"/>
      <c r="AH59" s="54"/>
      <c r="AI59" s="55"/>
      <c r="AJ59" s="55"/>
      <c r="AK59" s="55"/>
      <c r="AL59" s="55"/>
      <c r="AM59" s="55"/>
      <c r="AN59" s="55"/>
    </row>
    <row r="60" spans="2:40" ht="11.1" customHeight="1" thickBot="1">
      <c r="B60" s="151"/>
      <c r="C60" s="152"/>
      <c r="D60" s="153"/>
      <c r="E60" s="153"/>
      <c r="F60" s="154"/>
      <c r="G60" s="264"/>
      <c r="H60" s="140"/>
      <c r="I60" s="264"/>
      <c r="J60" s="268"/>
      <c r="K60" s="264"/>
      <c r="L60" s="140"/>
      <c r="M60" s="264"/>
      <c r="N60" s="140"/>
      <c r="O60" s="264"/>
      <c r="P60" s="140"/>
      <c r="Q60" s="264"/>
      <c r="R60" s="140"/>
      <c r="S60" s="264"/>
      <c r="T60" s="140"/>
      <c r="U60" s="264"/>
      <c r="V60" s="140"/>
      <c r="W60" s="264"/>
      <c r="X60" s="140"/>
      <c r="Y60" s="264"/>
      <c r="Z60" s="141"/>
      <c r="AA60" s="142"/>
      <c r="AB60" s="295"/>
      <c r="AC60" s="29"/>
      <c r="AD60" s="29"/>
      <c r="AE60" s="29"/>
      <c r="AF60" s="29"/>
      <c r="AG60" s="29"/>
      <c r="AH60" s="209"/>
      <c r="AI60" s="209"/>
      <c r="AJ60" s="210"/>
      <c r="AK60" s="210"/>
      <c r="AL60" s="211"/>
      <c r="AM60" s="211"/>
      <c r="AN60" s="55"/>
    </row>
    <row r="61" spans="2:40" ht="11.1" customHeight="1" thickTop="1">
      <c r="B61" s="143">
        <v>29</v>
      </c>
      <c r="C61" s="145" t="str">
        <f>VLOOKUP(B61,пр.взв!B63:E78,2,FALSE)</f>
        <v>ШАРАМУК Руслан Муратович</v>
      </c>
      <c r="D61" s="147" t="str">
        <f>VLOOKUP(B61,пр.взв!B63:F130,3,FALSE)</f>
        <v>28.05.97 1р</v>
      </c>
      <c r="E61" s="147" t="str">
        <f>VLOOKUP(B61,пр.взв!B63:G130,4,FALSE)</f>
        <v>ЮФО,Адыгея</v>
      </c>
      <c r="F61" s="149">
        <v>30</v>
      </c>
      <c r="G61" s="263">
        <v>3</v>
      </c>
      <c r="H61" s="134">
        <v>27</v>
      </c>
      <c r="I61" s="263">
        <v>4</v>
      </c>
      <c r="J61" s="267" t="s">
        <v>214</v>
      </c>
      <c r="K61" s="263"/>
      <c r="L61" s="134" t="s">
        <v>214</v>
      </c>
      <c r="M61" s="263"/>
      <c r="N61" s="134" t="s">
        <v>214</v>
      </c>
      <c r="O61" s="263"/>
      <c r="P61" s="134" t="s">
        <v>214</v>
      </c>
      <c r="Q61" s="263"/>
      <c r="R61" s="134" t="s">
        <v>214</v>
      </c>
      <c r="S61" s="263"/>
      <c r="T61" s="134" t="s">
        <v>214</v>
      </c>
      <c r="U61" s="263"/>
      <c r="V61" s="134" t="s">
        <v>214</v>
      </c>
      <c r="W61" s="263"/>
      <c r="X61" s="134" t="s">
        <v>214</v>
      </c>
      <c r="Y61" s="263"/>
      <c r="Z61" s="136">
        <v>2</v>
      </c>
      <c r="AA61" s="138">
        <f>SUM(G61+I61+K61+M61+O61+Q61+S61+U61+W61+Y61)</f>
        <v>7</v>
      </c>
      <c r="AB61" s="294" t="s">
        <v>246</v>
      </c>
      <c r="AC61" s="29"/>
      <c r="AD61" s="29"/>
      <c r="AE61" s="29"/>
      <c r="AF61" s="29"/>
      <c r="AG61" s="29"/>
      <c r="AH61" s="209"/>
      <c r="AI61" s="209"/>
      <c r="AJ61" s="210"/>
      <c r="AK61" s="210"/>
      <c r="AL61" s="211"/>
      <c r="AM61" s="211"/>
      <c r="AN61" s="55"/>
    </row>
    <row r="62" spans="2:40" ht="11.1" customHeight="1" thickBot="1">
      <c r="B62" s="151"/>
      <c r="C62" s="152"/>
      <c r="D62" s="153"/>
      <c r="E62" s="153"/>
      <c r="F62" s="154"/>
      <c r="G62" s="264"/>
      <c r="H62" s="140"/>
      <c r="I62" s="264" t="s">
        <v>221</v>
      </c>
      <c r="J62" s="268"/>
      <c r="K62" s="264"/>
      <c r="L62" s="140"/>
      <c r="M62" s="264"/>
      <c r="N62" s="140"/>
      <c r="O62" s="264"/>
      <c r="P62" s="140"/>
      <c r="Q62" s="264"/>
      <c r="R62" s="140"/>
      <c r="S62" s="264"/>
      <c r="T62" s="140"/>
      <c r="U62" s="264"/>
      <c r="V62" s="140"/>
      <c r="W62" s="264"/>
      <c r="X62" s="140"/>
      <c r="Y62" s="264"/>
      <c r="Z62" s="141"/>
      <c r="AA62" s="142"/>
      <c r="AB62" s="295"/>
      <c r="AC62" s="29"/>
      <c r="AD62" s="29"/>
      <c r="AE62" s="29"/>
      <c r="AF62" s="29"/>
      <c r="AG62" s="29"/>
      <c r="AH62" s="54"/>
      <c r="AI62" s="55"/>
      <c r="AJ62" s="55"/>
      <c r="AK62" s="55"/>
      <c r="AL62" s="55"/>
      <c r="AM62" s="55"/>
      <c r="AN62" s="55"/>
    </row>
    <row r="63" spans="2:40" ht="11.1" customHeight="1" thickTop="1">
      <c r="B63" s="143">
        <v>30</v>
      </c>
      <c r="C63" s="145" t="str">
        <f>VLOOKUP(B63,пр.взв!B65:E78,2,FALSE)</f>
        <v xml:space="preserve">БОРИСЕНКО Никита Романович </v>
      </c>
      <c r="D63" s="147" t="str">
        <f>VLOOKUP(B63,пр.взв!B65:F132,3,FALSE)</f>
        <v>17.10.98 1р</v>
      </c>
      <c r="E63" s="147" t="str">
        <f>VLOOKUP(B63,пр.взв!B65:G132,4,FALSE)</f>
        <v>ПФО,Нижегородская обл Выкса</v>
      </c>
      <c r="F63" s="149">
        <v>29</v>
      </c>
      <c r="G63" s="263">
        <v>2</v>
      </c>
      <c r="H63" s="134">
        <v>28</v>
      </c>
      <c r="I63" s="263">
        <v>1</v>
      </c>
      <c r="J63" s="267">
        <v>32</v>
      </c>
      <c r="K63" s="263">
        <v>3</v>
      </c>
      <c r="L63" s="134" t="s">
        <v>214</v>
      </c>
      <c r="M63" s="263"/>
      <c r="N63" s="134" t="s">
        <v>214</v>
      </c>
      <c r="O63" s="263"/>
      <c r="P63" s="134" t="s">
        <v>214</v>
      </c>
      <c r="Q63" s="263"/>
      <c r="R63" s="134" t="s">
        <v>214</v>
      </c>
      <c r="S63" s="263"/>
      <c r="T63" s="134" t="s">
        <v>214</v>
      </c>
      <c r="U63" s="263"/>
      <c r="V63" s="134" t="s">
        <v>214</v>
      </c>
      <c r="W63" s="263"/>
      <c r="X63" s="134" t="s">
        <v>214</v>
      </c>
      <c r="Y63" s="263"/>
      <c r="Z63" s="136">
        <v>3</v>
      </c>
      <c r="AA63" s="138">
        <f>SUM(G63+I63+K63+M63+O63+Q63+S63+U63+W63+Y63)</f>
        <v>6</v>
      </c>
      <c r="AB63" s="294" t="s">
        <v>41</v>
      </c>
      <c r="AC63" s="29"/>
      <c r="AD63" s="29"/>
      <c r="AE63" s="29"/>
      <c r="AF63" s="29"/>
      <c r="AG63" s="29"/>
      <c r="AH63" s="29"/>
    </row>
    <row r="64" spans="2:40" ht="11.1" customHeight="1" thickBot="1">
      <c r="B64" s="151"/>
      <c r="C64" s="152"/>
      <c r="D64" s="153"/>
      <c r="E64" s="153"/>
      <c r="F64" s="154"/>
      <c r="G64" s="264"/>
      <c r="H64" s="140"/>
      <c r="I64" s="264"/>
      <c r="J64" s="268"/>
      <c r="K64" s="264"/>
      <c r="L64" s="140"/>
      <c r="M64" s="264"/>
      <c r="N64" s="140"/>
      <c r="O64" s="264"/>
      <c r="P64" s="140"/>
      <c r="Q64" s="264"/>
      <c r="R64" s="140"/>
      <c r="S64" s="264"/>
      <c r="T64" s="140"/>
      <c r="U64" s="264"/>
      <c r="V64" s="140"/>
      <c r="W64" s="264"/>
      <c r="X64" s="140"/>
      <c r="Y64" s="264"/>
      <c r="Z64" s="141"/>
      <c r="AA64" s="142"/>
      <c r="AB64" s="295"/>
      <c r="AC64" s="29"/>
      <c r="AD64" s="29"/>
      <c r="AE64" s="29"/>
      <c r="AF64" s="29"/>
      <c r="AG64" s="29"/>
      <c r="AH64" s="29"/>
    </row>
    <row r="65" spans="2:34" ht="9.75" customHeight="1" thickTop="1">
      <c r="B65" s="143">
        <v>31</v>
      </c>
      <c r="C65" s="145" t="str">
        <f>VLOOKUP(B65,пр.взв!B67:E78,2,FALSE)</f>
        <v>КАЧАЛОВ Абдулмуслим Мусабегович</v>
      </c>
      <c r="D65" s="147" t="str">
        <f>VLOOKUP(B65,пр.взв!B67:F134,3,FALSE)</f>
        <v>21.08.98 1р</v>
      </c>
      <c r="E65" s="147" t="str">
        <f>VLOOKUP(B65,пр.взв!B67:G134,4,FALSE)</f>
        <v>СКФО, республика Дагестан, г. Махачкала, ПР</v>
      </c>
      <c r="F65" s="149">
        <v>32</v>
      </c>
      <c r="G65" s="263">
        <v>1</v>
      </c>
      <c r="H65" s="134">
        <v>33</v>
      </c>
      <c r="I65" s="263">
        <v>3</v>
      </c>
      <c r="J65" s="267">
        <v>28</v>
      </c>
      <c r="K65" s="263">
        <v>2</v>
      </c>
      <c r="L65" s="134">
        <v>21</v>
      </c>
      <c r="M65" s="263">
        <v>2</v>
      </c>
      <c r="N65" s="134">
        <v>26</v>
      </c>
      <c r="O65" s="263">
        <v>4</v>
      </c>
      <c r="P65" s="134" t="s">
        <v>214</v>
      </c>
      <c r="Q65" s="263"/>
      <c r="R65" s="134" t="s">
        <v>214</v>
      </c>
      <c r="S65" s="263"/>
      <c r="T65" s="134" t="s">
        <v>214</v>
      </c>
      <c r="U65" s="263"/>
      <c r="V65" s="134" t="s">
        <v>214</v>
      </c>
      <c r="W65" s="263"/>
      <c r="X65" s="134" t="s">
        <v>214</v>
      </c>
      <c r="Y65" s="263"/>
      <c r="Z65" s="136">
        <v>5</v>
      </c>
      <c r="AA65" s="138">
        <f>SUM(G65+I65+K65+M65+O65+Q65+S65+U65+W65+Y65)</f>
        <v>12</v>
      </c>
      <c r="AB65" s="294" t="s">
        <v>18</v>
      </c>
      <c r="AC65" s="29"/>
      <c r="AD65" s="29"/>
      <c r="AE65" s="29"/>
      <c r="AF65" s="29"/>
      <c r="AG65" s="29"/>
      <c r="AH65" s="29"/>
    </row>
    <row r="66" spans="2:34" ht="11.1" customHeight="1" thickBot="1">
      <c r="B66" s="151"/>
      <c r="C66" s="152"/>
      <c r="D66" s="153"/>
      <c r="E66" s="153"/>
      <c r="F66" s="154"/>
      <c r="G66" s="264"/>
      <c r="H66" s="140"/>
      <c r="I66" s="264"/>
      <c r="J66" s="268"/>
      <c r="K66" s="264"/>
      <c r="L66" s="140"/>
      <c r="M66" s="264"/>
      <c r="N66" s="140"/>
      <c r="O66" s="264" t="s">
        <v>231</v>
      </c>
      <c r="P66" s="140"/>
      <c r="Q66" s="264"/>
      <c r="R66" s="140"/>
      <c r="S66" s="264"/>
      <c r="T66" s="140"/>
      <c r="U66" s="264"/>
      <c r="V66" s="140"/>
      <c r="W66" s="264"/>
      <c r="X66" s="140"/>
      <c r="Y66" s="264"/>
      <c r="Z66" s="141"/>
      <c r="AA66" s="142"/>
      <c r="AB66" s="295"/>
      <c r="AC66" s="29"/>
      <c r="AD66" s="29"/>
      <c r="AE66" s="29"/>
      <c r="AF66" s="29"/>
      <c r="AG66" s="29"/>
      <c r="AH66" s="29"/>
    </row>
    <row r="67" spans="2:34" ht="9.75" customHeight="1" thickTop="1">
      <c r="B67" s="143">
        <v>32</v>
      </c>
      <c r="C67" s="145" t="str">
        <f>VLOOKUP(B67,пр.взв!B69:E80,2,FALSE)</f>
        <v>ГОДУНОВ Константин Игоревич</v>
      </c>
      <c r="D67" s="147" t="str">
        <f>VLOOKUP(B67,пр.взв!B69:F136,3,FALSE)</f>
        <v>10.07.98 1юн</v>
      </c>
      <c r="E67" s="147" t="str">
        <f>VLOOKUP(B67,пр.взв!B69:G136,4,FALSE)</f>
        <v>ЮФО, Краснодарский край, г. Сочи, МО</v>
      </c>
      <c r="F67" s="149">
        <v>31</v>
      </c>
      <c r="G67" s="263">
        <v>3</v>
      </c>
      <c r="H67" s="134">
        <v>35</v>
      </c>
      <c r="I67" s="263">
        <v>0</v>
      </c>
      <c r="J67" s="267">
        <v>30</v>
      </c>
      <c r="K67" s="271" t="s">
        <v>210</v>
      </c>
      <c r="L67" s="134">
        <v>27</v>
      </c>
      <c r="M67" s="263">
        <v>3</v>
      </c>
      <c r="N67" s="134" t="s">
        <v>214</v>
      </c>
      <c r="O67" s="263"/>
      <c r="P67" s="134" t="s">
        <v>214</v>
      </c>
      <c r="Q67" s="263"/>
      <c r="R67" s="134" t="s">
        <v>214</v>
      </c>
      <c r="S67" s="263"/>
      <c r="T67" s="134" t="s">
        <v>214</v>
      </c>
      <c r="U67" s="263"/>
      <c r="V67" s="134" t="s">
        <v>214</v>
      </c>
      <c r="W67" s="263"/>
      <c r="X67" s="134" t="s">
        <v>214</v>
      </c>
      <c r="Y67" s="263"/>
      <c r="Z67" s="136">
        <v>4</v>
      </c>
      <c r="AA67" s="277" t="s">
        <v>245</v>
      </c>
      <c r="AB67" s="294" t="s">
        <v>21</v>
      </c>
      <c r="AC67" s="29"/>
      <c r="AD67" s="29"/>
      <c r="AE67" s="29"/>
      <c r="AF67" s="29"/>
      <c r="AG67" s="29"/>
      <c r="AH67" s="29"/>
    </row>
    <row r="68" spans="2:34" ht="11.1" customHeight="1" thickBot="1">
      <c r="B68" s="151"/>
      <c r="C68" s="152"/>
      <c r="D68" s="153"/>
      <c r="E68" s="153"/>
      <c r="F68" s="154"/>
      <c r="G68" s="264"/>
      <c r="H68" s="140"/>
      <c r="I68" s="264" t="s">
        <v>222</v>
      </c>
      <c r="J68" s="268"/>
      <c r="K68" s="264"/>
      <c r="L68" s="140"/>
      <c r="M68" s="264"/>
      <c r="N68" s="140"/>
      <c r="O68" s="264"/>
      <c r="P68" s="140"/>
      <c r="Q68" s="264"/>
      <c r="R68" s="140"/>
      <c r="S68" s="264"/>
      <c r="T68" s="140"/>
      <c r="U68" s="264"/>
      <c r="V68" s="140"/>
      <c r="W68" s="264"/>
      <c r="X68" s="140"/>
      <c r="Y68" s="264"/>
      <c r="Z68" s="141"/>
      <c r="AA68" s="278"/>
      <c r="AB68" s="295"/>
      <c r="AC68" s="29"/>
      <c r="AD68" s="29"/>
      <c r="AE68" s="29"/>
      <c r="AF68" s="29"/>
      <c r="AG68" s="29"/>
      <c r="AH68" s="29"/>
    </row>
    <row r="69" spans="2:34" ht="9" customHeight="1" thickTop="1">
      <c r="B69" s="143">
        <v>33</v>
      </c>
      <c r="C69" s="145" t="str">
        <f>VLOOKUP(B69,пр.взв!B71:E82,2,FALSE)</f>
        <v xml:space="preserve">СИНЬКОВ Андрей Евгеньевич </v>
      </c>
      <c r="D69" s="147" t="str">
        <f>VLOOKUP(B69,пр.взв!B71:F138,3,FALSE)</f>
        <v>13.10.98 1р</v>
      </c>
      <c r="E69" s="147" t="str">
        <f>VLOOKUP(B69,пр.взв!B71:G138,4,FALSE)</f>
        <v>УРФО ,Свердловская обл Екатеринбург</v>
      </c>
      <c r="F69" s="149">
        <v>34</v>
      </c>
      <c r="G69" s="263">
        <v>1</v>
      </c>
      <c r="H69" s="134">
        <v>31</v>
      </c>
      <c r="I69" s="263">
        <v>2</v>
      </c>
      <c r="J69" s="267">
        <v>36</v>
      </c>
      <c r="K69" s="263">
        <v>1</v>
      </c>
      <c r="L69" s="134" t="s">
        <v>226</v>
      </c>
      <c r="M69" s="263"/>
      <c r="N69" s="134">
        <v>27</v>
      </c>
      <c r="O69" s="263">
        <v>2</v>
      </c>
      <c r="P69" s="134">
        <v>26</v>
      </c>
      <c r="Q69" s="271" t="s">
        <v>210</v>
      </c>
      <c r="R69" s="134"/>
      <c r="S69" s="263"/>
      <c r="T69" s="134">
        <v>16</v>
      </c>
      <c r="U69" s="263">
        <v>4</v>
      </c>
      <c r="V69" s="134"/>
      <c r="W69" s="263"/>
      <c r="X69" s="134"/>
      <c r="Y69" s="263"/>
      <c r="Z69" s="136" t="s">
        <v>233</v>
      </c>
      <c r="AA69" s="138">
        <f>SUM(G69+I69+K69+M69+O69+Q69+S69+U69+W69+Y69)</f>
        <v>12.5</v>
      </c>
      <c r="AB69" s="294">
        <v>3</v>
      </c>
      <c r="AC69" s="29"/>
      <c r="AD69" s="29"/>
      <c r="AE69" s="29"/>
      <c r="AF69" s="29"/>
      <c r="AG69" s="29"/>
      <c r="AH69" s="29"/>
    </row>
    <row r="70" spans="2:34" ht="11.1" customHeight="1" thickBot="1">
      <c r="B70" s="151"/>
      <c r="C70" s="152"/>
      <c r="D70" s="153"/>
      <c r="E70" s="153"/>
      <c r="F70" s="154"/>
      <c r="G70" s="264"/>
      <c r="H70" s="140"/>
      <c r="I70" s="264"/>
      <c r="J70" s="268"/>
      <c r="K70" s="264"/>
      <c r="L70" s="140"/>
      <c r="M70" s="264"/>
      <c r="N70" s="140"/>
      <c r="O70" s="264"/>
      <c r="P70" s="140"/>
      <c r="Q70" s="264"/>
      <c r="R70" s="140"/>
      <c r="S70" s="264"/>
      <c r="T70" s="140"/>
      <c r="U70" s="264" t="s">
        <v>241</v>
      </c>
      <c r="V70" s="140"/>
      <c r="W70" s="264"/>
      <c r="X70" s="140"/>
      <c r="Y70" s="264"/>
      <c r="Z70" s="141"/>
      <c r="AA70" s="142"/>
      <c r="AB70" s="295"/>
      <c r="AC70" s="29"/>
      <c r="AD70" s="29"/>
      <c r="AE70" s="29"/>
      <c r="AF70" s="29"/>
      <c r="AG70" s="29"/>
      <c r="AH70" s="29"/>
    </row>
    <row r="71" spans="2:34" ht="11.1" customHeight="1" thickTop="1">
      <c r="B71" s="143">
        <v>34</v>
      </c>
      <c r="C71" s="145" t="str">
        <f>VLOOKUP(B71,пр.взв!B73:E84,2,FALSE)</f>
        <v xml:space="preserve">БАКУЛ Сергей Николаевич </v>
      </c>
      <c r="D71" s="147" t="str">
        <f>VLOOKUP(B71,пр.взв!B73:F140,3,FALSE)</f>
        <v>17.10.98 3р</v>
      </c>
      <c r="E71" s="147" t="str">
        <f>VLOOKUP(B71,пр.взв!B73:G140,4,FALSE)</f>
        <v>Москва</v>
      </c>
      <c r="F71" s="149">
        <v>33</v>
      </c>
      <c r="G71" s="263">
        <v>3</v>
      </c>
      <c r="H71" s="134">
        <v>36</v>
      </c>
      <c r="I71" s="263">
        <v>3</v>
      </c>
      <c r="J71" s="267" t="s">
        <v>214</v>
      </c>
      <c r="K71" s="263"/>
      <c r="L71" s="134" t="s">
        <v>214</v>
      </c>
      <c r="M71" s="263"/>
      <c r="N71" s="134" t="s">
        <v>214</v>
      </c>
      <c r="O71" s="263"/>
      <c r="P71" s="134" t="s">
        <v>214</v>
      </c>
      <c r="Q71" s="263"/>
      <c r="R71" s="134" t="s">
        <v>214</v>
      </c>
      <c r="S71" s="263"/>
      <c r="T71" s="134" t="s">
        <v>214</v>
      </c>
      <c r="U71" s="263"/>
      <c r="V71" s="134" t="s">
        <v>214</v>
      </c>
      <c r="W71" s="263"/>
      <c r="X71" s="134" t="s">
        <v>214</v>
      </c>
      <c r="Y71" s="263"/>
      <c r="Z71" s="136">
        <v>2</v>
      </c>
      <c r="AA71" s="138">
        <f>SUM(G71+I71+K71+M71+O71+Q71+S71+U71+W71+Y71)</f>
        <v>6</v>
      </c>
      <c r="AB71" s="294" t="s">
        <v>246</v>
      </c>
      <c r="AC71" s="29"/>
      <c r="AD71" s="29"/>
      <c r="AE71" s="29"/>
      <c r="AF71" s="29"/>
      <c r="AG71" s="29"/>
      <c r="AH71" s="29"/>
    </row>
    <row r="72" spans="2:34" ht="11.1" customHeight="1" thickBot="1">
      <c r="B72" s="151"/>
      <c r="C72" s="152"/>
      <c r="D72" s="153"/>
      <c r="E72" s="153"/>
      <c r="F72" s="154"/>
      <c r="G72" s="264"/>
      <c r="H72" s="140"/>
      <c r="I72" s="264"/>
      <c r="J72" s="268"/>
      <c r="K72" s="264"/>
      <c r="L72" s="140"/>
      <c r="M72" s="264"/>
      <c r="N72" s="140"/>
      <c r="O72" s="264"/>
      <c r="P72" s="140"/>
      <c r="Q72" s="264"/>
      <c r="R72" s="140"/>
      <c r="S72" s="264"/>
      <c r="T72" s="140"/>
      <c r="U72" s="264"/>
      <c r="V72" s="140"/>
      <c r="W72" s="264"/>
      <c r="X72" s="140"/>
      <c r="Y72" s="264"/>
      <c r="Z72" s="141"/>
      <c r="AA72" s="142"/>
      <c r="AB72" s="295"/>
      <c r="AC72" s="29"/>
      <c r="AD72" s="29"/>
      <c r="AE72" s="29"/>
      <c r="AF72" s="29"/>
      <c r="AG72" s="29"/>
      <c r="AH72" s="29"/>
    </row>
    <row r="73" spans="2:34" ht="9.75" customHeight="1" thickTop="1">
      <c r="B73" s="143">
        <v>35</v>
      </c>
      <c r="C73" s="145" t="str">
        <f>VLOOKUP(B73,пр.взв!B75:E86,2,FALSE)</f>
        <v>АДУМЯН Овсеп Симикович</v>
      </c>
      <c r="D73" s="147" t="str">
        <f>VLOOKUP(B73,пр.взв!B75:F142,3,FALSE)</f>
        <v>15.07.99 1юн</v>
      </c>
      <c r="E73" s="147" t="str">
        <f>VLOOKUP(B73,пр.взв!B75:G142,4,FALSE)</f>
        <v>ПФО, Самарская обл., г. Красный Яр</v>
      </c>
      <c r="F73" s="149">
        <v>36</v>
      </c>
      <c r="G73" s="263">
        <v>3</v>
      </c>
      <c r="H73" s="134">
        <v>32</v>
      </c>
      <c r="I73" s="263">
        <v>4</v>
      </c>
      <c r="J73" s="267" t="s">
        <v>214</v>
      </c>
      <c r="K73" s="263"/>
      <c r="L73" s="134" t="s">
        <v>214</v>
      </c>
      <c r="M73" s="263"/>
      <c r="N73" s="134" t="s">
        <v>214</v>
      </c>
      <c r="O73" s="263"/>
      <c r="P73" s="134" t="s">
        <v>214</v>
      </c>
      <c r="Q73" s="263"/>
      <c r="R73" s="134" t="s">
        <v>214</v>
      </c>
      <c r="S73" s="263"/>
      <c r="T73" s="134" t="s">
        <v>214</v>
      </c>
      <c r="U73" s="263"/>
      <c r="V73" s="134" t="s">
        <v>214</v>
      </c>
      <c r="W73" s="263"/>
      <c r="X73" s="134" t="s">
        <v>214</v>
      </c>
      <c r="Y73" s="263"/>
      <c r="Z73" s="136">
        <v>2</v>
      </c>
      <c r="AA73" s="138">
        <f>SUM(G73+I73+K73+M73+O73+Q73+S73+U73+W73+Y73)</f>
        <v>7</v>
      </c>
      <c r="AB73" s="294" t="s">
        <v>246</v>
      </c>
      <c r="AC73" s="29"/>
      <c r="AD73" s="29"/>
      <c r="AE73" s="29"/>
      <c r="AF73" s="29"/>
      <c r="AG73" s="29"/>
      <c r="AH73" s="29"/>
    </row>
    <row r="74" spans="2:34" ht="11.1" customHeight="1" thickBot="1">
      <c r="B74" s="151"/>
      <c r="C74" s="152"/>
      <c r="D74" s="153"/>
      <c r="E74" s="153"/>
      <c r="F74" s="154"/>
      <c r="G74" s="264"/>
      <c r="H74" s="140"/>
      <c r="I74" s="264" t="s">
        <v>222</v>
      </c>
      <c r="J74" s="268"/>
      <c r="K74" s="264"/>
      <c r="L74" s="140"/>
      <c r="M74" s="264"/>
      <c r="N74" s="140"/>
      <c r="O74" s="264"/>
      <c r="P74" s="140"/>
      <c r="Q74" s="264"/>
      <c r="R74" s="140"/>
      <c r="S74" s="264"/>
      <c r="T74" s="140"/>
      <c r="U74" s="264"/>
      <c r="V74" s="140"/>
      <c r="W74" s="264"/>
      <c r="X74" s="140"/>
      <c r="Y74" s="264"/>
      <c r="Z74" s="141"/>
      <c r="AA74" s="142"/>
      <c r="AB74" s="295"/>
      <c r="AC74" s="29"/>
      <c r="AD74" s="29"/>
      <c r="AE74" s="29"/>
      <c r="AF74" s="29"/>
      <c r="AG74" s="29"/>
      <c r="AH74" s="29"/>
    </row>
    <row r="75" spans="2:34" ht="9.75" customHeight="1" thickTop="1">
      <c r="B75" s="143">
        <v>36</v>
      </c>
      <c r="C75" s="145" t="str">
        <f>VLOOKUP(B75,пр.взв!B77:E88,2,FALSE)</f>
        <v>БАШПАКОВ Эрчим Васильевич</v>
      </c>
      <c r="D75" s="147" t="str">
        <f>VLOOKUP(B75,пр.взв!B77:F144,3,FALSE)</f>
        <v>16.12.99 1р</v>
      </c>
      <c r="E75" s="147" t="str">
        <f>VLOOKUP(B75,пр.взв!B77:G144,4,FALSE)</f>
        <v>СФО,Алтайский,Горно-Алтайск Д</v>
      </c>
      <c r="F75" s="149">
        <v>35</v>
      </c>
      <c r="G75" s="263">
        <v>2</v>
      </c>
      <c r="H75" s="134">
        <v>34</v>
      </c>
      <c r="I75" s="263">
        <v>2</v>
      </c>
      <c r="J75" s="267">
        <v>33</v>
      </c>
      <c r="K75" s="263">
        <v>3</v>
      </c>
      <c r="L75" s="134" t="s">
        <v>214</v>
      </c>
      <c r="M75" s="263"/>
      <c r="N75" s="134" t="s">
        <v>214</v>
      </c>
      <c r="O75" s="263"/>
      <c r="P75" s="134" t="s">
        <v>214</v>
      </c>
      <c r="Q75" s="263"/>
      <c r="R75" s="134" t="s">
        <v>214</v>
      </c>
      <c r="S75" s="263"/>
      <c r="T75" s="134" t="s">
        <v>214</v>
      </c>
      <c r="U75" s="263"/>
      <c r="V75" s="134" t="s">
        <v>214</v>
      </c>
      <c r="W75" s="263"/>
      <c r="X75" s="134" t="s">
        <v>214</v>
      </c>
      <c r="Y75" s="263"/>
      <c r="Z75" s="136">
        <v>3</v>
      </c>
      <c r="AA75" s="138">
        <f>SUM(G75+I75+K75+M75+O75+Q75+S75+U75+W75+Y75)</f>
        <v>7</v>
      </c>
      <c r="AB75" s="294" t="s">
        <v>44</v>
      </c>
      <c r="AC75" s="29"/>
      <c r="AD75" s="29"/>
      <c r="AE75" s="29"/>
      <c r="AF75" s="29"/>
      <c r="AG75" s="29"/>
      <c r="AH75" s="29"/>
    </row>
    <row r="76" spans="2:34" ht="11.1" customHeight="1" thickBot="1">
      <c r="B76" s="144"/>
      <c r="C76" s="146"/>
      <c r="D76" s="148"/>
      <c r="E76" s="148"/>
      <c r="F76" s="150"/>
      <c r="G76" s="265"/>
      <c r="H76" s="135"/>
      <c r="I76" s="265"/>
      <c r="J76" s="269"/>
      <c r="K76" s="265"/>
      <c r="L76" s="135"/>
      <c r="M76" s="265"/>
      <c r="N76" s="135"/>
      <c r="O76" s="265"/>
      <c r="P76" s="135"/>
      <c r="Q76" s="265"/>
      <c r="R76" s="135"/>
      <c r="S76" s="265"/>
      <c r="T76" s="135"/>
      <c r="U76" s="265"/>
      <c r="V76" s="135"/>
      <c r="W76" s="265"/>
      <c r="X76" s="135"/>
      <c r="Y76" s="265"/>
      <c r="Z76" s="137"/>
      <c r="AA76" s="139"/>
      <c r="AB76" s="297"/>
      <c r="AC76" s="29"/>
      <c r="AD76" s="29"/>
      <c r="AE76" s="29"/>
      <c r="AF76" s="29"/>
      <c r="AG76" s="29"/>
      <c r="AH76" s="29"/>
    </row>
    <row r="77" spans="2:34" ht="16.5" customHeight="1">
      <c r="B77" s="36" t="str">
        <f>HYPERLINK([3]реквизиты!$A$6)</f>
        <v>Гл. судья, судья МК</v>
      </c>
      <c r="C77" s="40"/>
      <c r="D77" s="40"/>
      <c r="E77" s="41"/>
      <c r="F77" s="42"/>
      <c r="N77" s="43" t="str">
        <f>HYPERLINK([3]реквизиты!$G$6)</f>
        <v xml:space="preserve">В.И.Зотов </v>
      </c>
      <c r="O77" s="41"/>
      <c r="P77" s="41"/>
      <c r="Q77" s="41"/>
      <c r="R77" s="46"/>
      <c r="S77" s="44"/>
      <c r="T77" s="46"/>
      <c r="U77" s="44"/>
      <c r="V77" s="46"/>
      <c r="W77" s="45" t="str">
        <f>HYPERLINK([3]реквизиты!$G$7)</f>
        <v>/Энгельс/</v>
      </c>
      <c r="X77" s="46"/>
      <c r="Y77" s="44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2:34" ht="15" customHeight="1">
      <c r="B78" s="47" t="str">
        <f>HYPERLINK([3]реквизиты!$A$8)</f>
        <v>Гл. секретарь, судья РК</v>
      </c>
      <c r="C78" s="40"/>
      <c r="D78" s="56"/>
      <c r="E78" s="63"/>
      <c r="F78" s="64"/>
      <c r="G78" s="4"/>
      <c r="H78" s="4"/>
      <c r="I78" s="4"/>
      <c r="J78" s="4"/>
      <c r="K78" s="4"/>
      <c r="L78" s="4"/>
      <c r="M78" s="4"/>
      <c r="N78" s="43" t="str">
        <f>HYPERLINK([3]реквизиты!$G$8)</f>
        <v>А.С.Тимошин</v>
      </c>
      <c r="O78" s="41"/>
      <c r="P78" s="41"/>
      <c r="Q78" s="41"/>
      <c r="R78" s="46"/>
      <c r="S78" s="44"/>
      <c r="T78" s="46"/>
      <c r="U78" s="44"/>
      <c r="V78" s="46"/>
      <c r="W78" s="45" t="str">
        <f>HYPERLINK([3]реквизиты!$G$9)</f>
        <v>/Рыбинск/</v>
      </c>
      <c r="X78" s="46"/>
      <c r="Y78" s="44"/>
      <c r="Z78" s="29"/>
      <c r="AA78" s="29"/>
      <c r="AB78" s="29"/>
      <c r="AC78" s="29"/>
      <c r="AD78" s="29"/>
      <c r="AE78" s="29"/>
      <c r="AF78" s="29"/>
      <c r="AG78" s="29"/>
      <c r="AH78" s="29"/>
    </row>
    <row r="79" spans="2:34" ht="11.1" customHeight="1">
      <c r="B79" s="9"/>
      <c r="C79" s="9"/>
      <c r="D79" s="37"/>
      <c r="E79" s="4"/>
      <c r="F79" s="38"/>
      <c r="G79" s="18"/>
      <c r="K79" s="21"/>
      <c r="L79" s="28"/>
      <c r="M79" s="21"/>
      <c r="N79" s="28"/>
      <c r="O79" s="21"/>
      <c r="P79" s="28"/>
      <c r="Q79" s="21"/>
      <c r="R79" s="28"/>
      <c r="S79" s="21"/>
      <c r="T79" s="28"/>
      <c r="U79" s="21"/>
      <c r="V79" s="28"/>
      <c r="W79" s="21"/>
      <c r="X79" s="28"/>
      <c r="Y79" s="21"/>
      <c r="Z79" s="29"/>
      <c r="AA79" s="29"/>
      <c r="AB79" s="29"/>
      <c r="AC79" s="29"/>
      <c r="AD79" s="29"/>
      <c r="AE79" s="29"/>
      <c r="AF79" s="29"/>
      <c r="AG79" s="29"/>
      <c r="AH79" s="29"/>
    </row>
    <row r="80" spans="2:34" ht="11.1" customHeight="1">
      <c r="N80" s="28"/>
      <c r="O80" s="25"/>
      <c r="P80" s="28"/>
      <c r="Q80" s="25"/>
      <c r="R80" s="28"/>
      <c r="S80" s="25"/>
      <c r="T80" s="28"/>
      <c r="U80" s="25"/>
      <c r="V80" s="28"/>
      <c r="W80" s="25"/>
      <c r="X80" s="28"/>
      <c r="Y80" s="25"/>
      <c r="Z80" s="29"/>
      <c r="AA80" s="29"/>
      <c r="AB80" s="29"/>
      <c r="AC80" s="29"/>
      <c r="AD80" s="29"/>
      <c r="AE80" s="29"/>
      <c r="AF80" s="29"/>
      <c r="AG80" s="29"/>
      <c r="AH80" s="29"/>
    </row>
    <row r="81" spans="2:34" ht="11.1" customHeight="1">
      <c r="B81" s="39"/>
      <c r="C81" s="39"/>
      <c r="D81" s="39"/>
      <c r="E81" s="18"/>
      <c r="F81" s="18"/>
      <c r="H81" s="18"/>
      <c r="K81" s="21"/>
      <c r="L81" s="28"/>
      <c r="M81" s="21"/>
      <c r="N81" s="28"/>
      <c r="O81" s="21"/>
      <c r="P81" s="28"/>
      <c r="Q81" s="21"/>
      <c r="R81" s="28"/>
      <c r="S81" s="21"/>
      <c r="T81" s="28"/>
      <c r="U81" s="21"/>
      <c r="V81" s="28"/>
      <c r="W81" s="21"/>
      <c r="X81" s="28"/>
      <c r="Y81" s="21"/>
      <c r="Z81" s="29"/>
      <c r="AA81" s="29"/>
      <c r="AB81" s="29"/>
      <c r="AC81" s="29"/>
      <c r="AD81" s="29"/>
      <c r="AE81" s="29"/>
      <c r="AF81" s="29"/>
      <c r="AG81" s="29"/>
      <c r="AH81" s="29"/>
    </row>
    <row r="82" spans="2:34" ht="11.1" customHeight="1">
      <c r="B82" s="27"/>
      <c r="C82" s="26"/>
      <c r="D82" s="26"/>
      <c r="E82" s="26"/>
      <c r="F82" s="28"/>
      <c r="G82" s="25"/>
      <c r="H82" s="28"/>
      <c r="I82" s="25"/>
      <c r="J82" s="28"/>
      <c r="K82" s="25"/>
      <c r="L82" s="28"/>
      <c r="M82" s="25"/>
      <c r="N82" s="28"/>
      <c r="O82" s="25"/>
      <c r="P82" s="28"/>
      <c r="Q82" s="25"/>
      <c r="R82" s="28"/>
      <c r="S82" s="25"/>
      <c r="T82" s="28"/>
      <c r="U82" s="25"/>
      <c r="V82" s="28"/>
      <c r="W82" s="25"/>
      <c r="X82" s="28"/>
      <c r="Y82" s="25"/>
      <c r="Z82" s="29"/>
      <c r="AA82" s="29"/>
      <c r="AB82" s="29"/>
      <c r="AC82" s="29"/>
      <c r="AD82" s="29"/>
      <c r="AE82" s="29"/>
      <c r="AF82" s="29"/>
      <c r="AG82" s="29"/>
      <c r="AH82" s="29"/>
    </row>
    <row r="83" spans="2:34" ht="11.1" customHeight="1">
      <c r="B83" s="30"/>
      <c r="C83" s="26"/>
      <c r="D83" s="26"/>
      <c r="E83" s="26"/>
      <c r="F83" s="28"/>
      <c r="G83" s="21"/>
      <c r="H83" s="28"/>
      <c r="I83" s="21"/>
      <c r="J83" s="28"/>
      <c r="K83" s="21"/>
      <c r="L83" s="28"/>
      <c r="M83" s="21"/>
      <c r="N83" s="28"/>
      <c r="O83" s="21"/>
      <c r="P83" s="28"/>
      <c r="Q83" s="21"/>
      <c r="R83" s="28"/>
      <c r="S83" s="21"/>
      <c r="T83" s="28"/>
      <c r="U83" s="21"/>
      <c r="V83" s="28"/>
      <c r="W83" s="21"/>
      <c r="X83" s="28"/>
      <c r="Y83" s="21"/>
      <c r="Z83" s="29"/>
      <c r="AA83" s="29"/>
      <c r="AB83" s="29"/>
      <c r="AC83" s="29"/>
      <c r="AD83" s="29"/>
      <c r="AE83" s="29"/>
      <c r="AF83" s="29"/>
      <c r="AG83" s="29"/>
      <c r="AH83" s="29"/>
    </row>
    <row r="84" spans="2:34" ht="11.1" customHeight="1">
      <c r="B84" s="27"/>
      <c r="C84" s="26"/>
      <c r="D84" s="26"/>
      <c r="E84" s="26"/>
      <c r="F84" s="28"/>
      <c r="G84" s="25"/>
      <c r="H84" s="28"/>
      <c r="I84" s="25"/>
      <c r="J84" s="28"/>
      <c r="K84" s="25"/>
      <c r="L84" s="28"/>
      <c r="M84" s="25"/>
      <c r="N84" s="28"/>
      <c r="O84" s="25"/>
      <c r="P84" s="28"/>
      <c r="Q84" s="25"/>
      <c r="R84" s="28"/>
      <c r="S84" s="25"/>
      <c r="T84" s="28"/>
      <c r="U84" s="25"/>
      <c r="V84" s="28"/>
      <c r="W84" s="25"/>
      <c r="X84" s="28"/>
      <c r="Y84" s="25"/>
      <c r="Z84" s="29"/>
      <c r="AA84" s="29"/>
      <c r="AB84" s="29"/>
      <c r="AC84" s="29"/>
      <c r="AD84" s="29"/>
      <c r="AE84" s="29"/>
      <c r="AF84" s="29"/>
      <c r="AG84" s="29"/>
      <c r="AH84" s="29"/>
    </row>
    <row r="85" spans="2:34" ht="11.1" customHeight="1">
      <c r="B85" s="30"/>
      <c r="C85" s="26"/>
      <c r="D85" s="26"/>
      <c r="E85" s="26"/>
      <c r="F85" s="28"/>
      <c r="G85" s="21"/>
      <c r="H85" s="28"/>
      <c r="I85" s="21"/>
      <c r="J85" s="28"/>
      <c r="K85" s="21"/>
      <c r="L85" s="28"/>
      <c r="M85" s="21"/>
      <c r="N85" s="28"/>
      <c r="O85" s="21"/>
      <c r="P85" s="28"/>
      <c r="Q85" s="21"/>
      <c r="R85" s="28"/>
      <c r="S85" s="21"/>
      <c r="T85" s="28"/>
      <c r="U85" s="21"/>
      <c r="V85" s="28"/>
      <c r="W85" s="21"/>
      <c r="X85" s="28"/>
      <c r="Y85" s="21"/>
      <c r="Z85" s="29"/>
      <c r="AA85" s="29"/>
      <c r="AB85" s="29"/>
      <c r="AC85" s="29"/>
      <c r="AD85" s="29"/>
      <c r="AE85" s="29"/>
      <c r="AF85" s="29"/>
      <c r="AG85" s="29"/>
      <c r="AH85" s="29"/>
    </row>
    <row r="86" spans="2:34" ht="11.1" customHeight="1">
      <c r="B86" s="27"/>
      <c r="C86" s="26"/>
      <c r="D86" s="26"/>
      <c r="E86" s="26"/>
      <c r="F86" s="28"/>
      <c r="G86" s="25"/>
      <c r="H86" s="28"/>
      <c r="I86" s="25"/>
      <c r="J86" s="28"/>
      <c r="K86" s="25"/>
      <c r="L86" s="28"/>
      <c r="M86" s="25"/>
      <c r="N86" s="28"/>
      <c r="O86" s="25"/>
      <c r="P86" s="28"/>
      <c r="Q86" s="25"/>
      <c r="R86" s="28"/>
      <c r="S86" s="25"/>
      <c r="T86" s="28"/>
      <c r="U86" s="25"/>
      <c r="V86" s="28"/>
      <c r="W86" s="25"/>
      <c r="X86" s="28"/>
      <c r="Y86" s="25"/>
      <c r="Z86" s="29"/>
      <c r="AA86" s="29"/>
      <c r="AB86" s="29"/>
      <c r="AC86" s="29"/>
      <c r="AD86" s="29"/>
      <c r="AE86" s="29"/>
      <c r="AF86" s="29"/>
      <c r="AG86" s="29"/>
      <c r="AH86" s="29"/>
    </row>
    <row r="87" spans="2:34" ht="11.1" customHeight="1">
      <c r="B87" s="30"/>
      <c r="C87" s="26"/>
      <c r="D87" s="26"/>
      <c r="E87" s="26"/>
      <c r="F87" s="28"/>
      <c r="G87" s="21"/>
      <c r="H87" s="28"/>
      <c r="I87" s="21"/>
      <c r="J87" s="28"/>
      <c r="K87" s="21"/>
      <c r="L87" s="28"/>
      <c r="M87" s="21"/>
      <c r="N87" s="28"/>
      <c r="O87" s="21"/>
      <c r="P87" s="28"/>
      <c r="Q87" s="21"/>
      <c r="R87" s="28"/>
      <c r="S87" s="21"/>
      <c r="T87" s="28"/>
      <c r="U87" s="21"/>
      <c r="V87" s="28"/>
      <c r="W87" s="21"/>
      <c r="X87" s="28"/>
      <c r="Y87" s="21"/>
      <c r="Z87" s="29"/>
      <c r="AA87" s="29"/>
      <c r="AB87" s="29"/>
      <c r="AC87" s="29"/>
      <c r="AD87" s="29"/>
      <c r="AE87" s="29"/>
      <c r="AF87" s="29"/>
      <c r="AG87" s="29"/>
      <c r="AH87" s="29"/>
    </row>
    <row r="88" spans="2:34" ht="11.1" customHeight="1">
      <c r="B88" s="27"/>
      <c r="C88" s="26"/>
      <c r="D88" s="26"/>
      <c r="E88" s="26"/>
      <c r="F88" s="28"/>
      <c r="G88" s="25"/>
      <c r="H88" s="28"/>
      <c r="I88" s="25"/>
      <c r="J88" s="28"/>
      <c r="K88" s="25"/>
      <c r="L88" s="28"/>
      <c r="M88" s="25"/>
      <c r="N88" s="28"/>
      <c r="O88" s="25"/>
      <c r="P88" s="28"/>
      <c r="Q88" s="25"/>
      <c r="R88" s="28"/>
      <c r="S88" s="25"/>
      <c r="T88" s="28"/>
      <c r="U88" s="25"/>
      <c r="V88" s="28"/>
      <c r="W88" s="25"/>
      <c r="X88" s="28"/>
      <c r="Y88" s="25"/>
      <c r="Z88" s="29"/>
      <c r="AA88" s="29"/>
      <c r="AB88" s="29"/>
      <c r="AC88" s="29"/>
      <c r="AD88" s="29"/>
      <c r="AE88" s="29"/>
      <c r="AF88" s="29"/>
      <c r="AG88" s="29"/>
      <c r="AH88" s="29"/>
    </row>
    <row r="89" spans="2:34" ht="11.1" customHeight="1">
      <c r="B89" s="30"/>
      <c r="C89" s="26"/>
      <c r="D89" s="26"/>
      <c r="E89" s="26"/>
      <c r="F89" s="28"/>
      <c r="G89" s="21"/>
      <c r="H89" s="28"/>
      <c r="I89" s="21"/>
      <c r="J89" s="28"/>
      <c r="K89" s="21"/>
      <c r="L89" s="28"/>
      <c r="M89" s="21"/>
      <c r="N89" s="28"/>
      <c r="O89" s="21"/>
      <c r="P89" s="28"/>
      <c r="Q89" s="21"/>
      <c r="R89" s="28"/>
      <c r="S89" s="21"/>
      <c r="T89" s="28"/>
      <c r="U89" s="21"/>
      <c r="V89" s="28"/>
      <c r="W89" s="21"/>
      <c r="X89" s="28"/>
      <c r="Y89" s="21"/>
      <c r="Z89" s="29"/>
      <c r="AA89" s="29"/>
      <c r="AB89" s="29"/>
      <c r="AC89" s="29"/>
      <c r="AD89" s="29"/>
      <c r="AE89" s="29"/>
      <c r="AF89" s="29"/>
      <c r="AG89" s="29"/>
      <c r="AH89" s="29"/>
    </row>
    <row r="90" spans="2:34" ht="11.1" customHeight="1">
      <c r="B90" s="27"/>
      <c r="C90" s="26"/>
      <c r="D90" s="26"/>
      <c r="E90" s="26"/>
      <c r="F90" s="28"/>
      <c r="G90" s="25"/>
      <c r="H90" s="28"/>
      <c r="I90" s="25"/>
      <c r="J90" s="28"/>
      <c r="K90" s="25"/>
      <c r="L90" s="28"/>
      <c r="M90" s="25"/>
      <c r="N90" s="28"/>
      <c r="O90" s="25"/>
      <c r="P90" s="28"/>
      <c r="Q90" s="25"/>
      <c r="R90" s="28"/>
      <c r="S90" s="25"/>
      <c r="T90" s="28"/>
      <c r="U90" s="25"/>
      <c r="V90" s="28"/>
      <c r="W90" s="25"/>
      <c r="X90" s="28"/>
      <c r="Y90" s="25"/>
      <c r="Z90" s="29"/>
      <c r="AA90" s="29"/>
      <c r="AB90" s="29"/>
      <c r="AC90" s="29"/>
      <c r="AD90" s="29"/>
      <c r="AE90" s="29"/>
      <c r="AF90" s="29"/>
      <c r="AG90" s="29"/>
      <c r="AH90" s="29"/>
    </row>
    <row r="91" spans="2:34" ht="11.1" customHeight="1">
      <c r="B91" s="30"/>
      <c r="C91" s="26"/>
      <c r="D91" s="26"/>
      <c r="E91" s="26"/>
      <c r="F91" s="28"/>
      <c r="G91" s="21"/>
      <c r="H91" s="28"/>
      <c r="I91" s="21"/>
      <c r="J91" s="28"/>
      <c r="K91" s="21"/>
      <c r="L91" s="28"/>
      <c r="M91" s="21"/>
      <c r="N91" s="28"/>
      <c r="O91" s="21"/>
      <c r="P91" s="28"/>
      <c r="Q91" s="21"/>
      <c r="R91" s="28"/>
      <c r="S91" s="21"/>
      <c r="T91" s="28"/>
      <c r="U91" s="21"/>
      <c r="V91" s="28"/>
      <c r="W91" s="21"/>
      <c r="X91" s="28"/>
      <c r="Y91" s="21"/>
      <c r="Z91" s="29"/>
      <c r="AA91" s="29"/>
      <c r="AB91" s="29"/>
      <c r="AC91" s="29"/>
      <c r="AD91" s="29"/>
      <c r="AE91" s="29"/>
      <c r="AF91" s="29"/>
      <c r="AG91" s="29"/>
      <c r="AH91" s="29"/>
    </row>
    <row r="92" spans="2:34" ht="11.1" customHeight="1">
      <c r="B92" s="27"/>
      <c r="C92" s="26"/>
      <c r="D92" s="26"/>
      <c r="E92" s="26"/>
      <c r="F92" s="28"/>
      <c r="G92" s="25"/>
      <c r="H92" s="28"/>
      <c r="I92" s="25"/>
      <c r="J92" s="28"/>
      <c r="K92" s="25"/>
      <c r="L92" s="28"/>
      <c r="M92" s="25"/>
      <c r="N92" s="28"/>
      <c r="O92" s="25"/>
      <c r="P92" s="28"/>
      <c r="Q92" s="25"/>
      <c r="R92" s="28"/>
      <c r="S92" s="25"/>
      <c r="T92" s="28"/>
      <c r="U92" s="25"/>
      <c r="V92" s="28"/>
      <c r="W92" s="25"/>
      <c r="X92" s="28"/>
      <c r="Y92" s="25"/>
      <c r="Z92" s="29"/>
      <c r="AA92" s="29"/>
      <c r="AB92" s="29"/>
      <c r="AC92" s="29"/>
      <c r="AD92" s="29"/>
      <c r="AE92" s="29"/>
      <c r="AF92" s="29"/>
      <c r="AG92" s="29"/>
      <c r="AH92" s="29"/>
    </row>
    <row r="93" spans="2:34" ht="11.1" customHeight="1">
      <c r="B93" s="30"/>
      <c r="C93" s="26"/>
      <c r="D93" s="26"/>
      <c r="E93" s="26"/>
      <c r="F93" s="28"/>
      <c r="G93" s="21"/>
      <c r="H93" s="28"/>
      <c r="I93" s="21"/>
      <c r="J93" s="28"/>
      <c r="K93" s="21"/>
      <c r="L93" s="28"/>
      <c r="M93" s="21"/>
      <c r="N93" s="28"/>
      <c r="O93" s="21"/>
      <c r="P93" s="28"/>
      <c r="Q93" s="21"/>
      <c r="R93" s="28"/>
      <c r="S93" s="21"/>
      <c r="T93" s="28"/>
      <c r="U93" s="21"/>
      <c r="V93" s="28"/>
      <c r="W93" s="21"/>
      <c r="X93" s="28"/>
      <c r="Y93" s="21"/>
      <c r="Z93" s="29"/>
      <c r="AA93" s="29"/>
      <c r="AB93" s="29"/>
      <c r="AC93" s="29"/>
      <c r="AD93" s="29"/>
      <c r="AE93" s="29"/>
      <c r="AF93" s="29"/>
      <c r="AG93" s="29"/>
      <c r="AH93" s="29"/>
    </row>
    <row r="94" spans="2:34" ht="11.1" customHeight="1">
      <c r="B94" s="27"/>
      <c r="C94" s="26"/>
      <c r="D94" s="26"/>
      <c r="E94" s="26"/>
      <c r="F94" s="28"/>
      <c r="G94" s="25"/>
      <c r="H94" s="28"/>
      <c r="I94" s="25"/>
      <c r="J94" s="28"/>
      <c r="K94" s="25"/>
      <c r="L94" s="28"/>
      <c r="M94" s="25"/>
      <c r="N94" s="28"/>
      <c r="O94" s="25"/>
      <c r="P94" s="28"/>
      <c r="Q94" s="25"/>
      <c r="R94" s="28"/>
      <c r="S94" s="25"/>
      <c r="T94" s="28"/>
      <c r="U94" s="25"/>
      <c r="V94" s="28"/>
      <c r="W94" s="25"/>
      <c r="X94" s="28"/>
      <c r="Y94" s="25"/>
      <c r="Z94" s="29"/>
      <c r="AA94" s="29"/>
      <c r="AB94" s="29"/>
      <c r="AC94" s="29"/>
      <c r="AD94" s="29"/>
      <c r="AE94" s="29"/>
      <c r="AF94" s="29"/>
      <c r="AG94" s="29"/>
      <c r="AH94" s="29"/>
    </row>
    <row r="95" spans="2:34" ht="11.1" customHeight="1">
      <c r="B95" s="30"/>
      <c r="C95" s="26"/>
      <c r="D95" s="26"/>
      <c r="E95" s="26"/>
      <c r="F95" s="28"/>
      <c r="G95" s="21"/>
      <c r="H95" s="28"/>
      <c r="I95" s="21"/>
      <c r="J95" s="28"/>
      <c r="K95" s="21"/>
      <c r="L95" s="28"/>
      <c r="M95" s="21"/>
      <c r="N95" s="28"/>
      <c r="O95" s="21"/>
      <c r="P95" s="28"/>
      <c r="Q95" s="21"/>
      <c r="R95" s="28"/>
      <c r="S95" s="21"/>
      <c r="T95" s="28"/>
      <c r="U95" s="21"/>
      <c r="V95" s="28"/>
      <c r="W95" s="21"/>
      <c r="X95" s="28"/>
      <c r="Y95" s="21"/>
      <c r="Z95" s="29"/>
      <c r="AA95" s="29"/>
      <c r="AB95" s="29"/>
      <c r="AC95" s="29"/>
      <c r="AD95" s="29"/>
      <c r="AE95" s="29"/>
      <c r="AF95" s="29"/>
      <c r="AG95" s="29"/>
      <c r="AH95" s="29"/>
    </row>
    <row r="96" spans="2:34" ht="11.1" customHeight="1">
      <c r="B96" s="27"/>
      <c r="C96" s="26"/>
      <c r="D96" s="26"/>
      <c r="E96" s="26"/>
      <c r="F96" s="28"/>
      <c r="G96" s="25"/>
      <c r="H96" s="28"/>
      <c r="I96" s="25"/>
      <c r="J96" s="28"/>
      <c r="K96" s="25"/>
      <c r="L96" s="28"/>
      <c r="M96" s="25"/>
      <c r="N96" s="28"/>
      <c r="O96" s="25"/>
      <c r="P96" s="28"/>
      <c r="Q96" s="25"/>
      <c r="R96" s="28"/>
      <c r="S96" s="25"/>
      <c r="T96" s="28"/>
      <c r="U96" s="25"/>
      <c r="V96" s="28"/>
      <c r="W96" s="25"/>
      <c r="X96" s="28"/>
      <c r="Y96" s="25"/>
      <c r="Z96" s="29"/>
      <c r="AA96" s="29"/>
      <c r="AB96" s="29"/>
      <c r="AC96" s="29"/>
      <c r="AD96" s="29"/>
      <c r="AE96" s="29"/>
      <c r="AF96" s="29"/>
      <c r="AG96" s="29"/>
      <c r="AH96" s="29"/>
    </row>
    <row r="97" spans="2:34" ht="11.1" customHeight="1">
      <c r="B97" s="30"/>
      <c r="C97" s="26"/>
      <c r="D97" s="26"/>
      <c r="E97" s="26"/>
      <c r="F97" s="28"/>
      <c r="G97" s="21"/>
      <c r="H97" s="28"/>
      <c r="I97" s="21"/>
      <c r="J97" s="28"/>
      <c r="K97" s="21"/>
      <c r="L97" s="28"/>
      <c r="M97" s="21"/>
      <c r="N97" s="28"/>
      <c r="O97" s="21"/>
      <c r="P97" s="28"/>
      <c r="Q97" s="21"/>
      <c r="R97" s="28"/>
      <c r="S97" s="21"/>
      <c r="T97" s="28"/>
      <c r="U97" s="21"/>
      <c r="V97" s="28"/>
      <c r="W97" s="21"/>
      <c r="X97" s="28"/>
      <c r="Y97" s="21"/>
      <c r="Z97" s="29"/>
      <c r="AA97" s="29"/>
      <c r="AB97" s="29"/>
      <c r="AC97" s="29"/>
      <c r="AD97" s="29"/>
      <c r="AE97" s="29"/>
      <c r="AF97" s="29"/>
      <c r="AG97" s="29"/>
      <c r="AH97" s="29"/>
    </row>
    <row r="98" spans="2:34" ht="11.1" customHeight="1">
      <c r="B98" s="27"/>
      <c r="C98" s="26"/>
      <c r="D98" s="26"/>
      <c r="E98" s="26"/>
      <c r="F98" s="28"/>
      <c r="G98" s="25"/>
      <c r="H98" s="28"/>
      <c r="I98" s="25"/>
      <c r="J98" s="28"/>
      <c r="K98" s="25"/>
      <c r="L98" s="28"/>
      <c r="M98" s="25"/>
      <c r="N98" s="28"/>
      <c r="O98" s="25"/>
      <c r="P98" s="28"/>
      <c r="Q98" s="25"/>
      <c r="R98" s="28"/>
      <c r="S98" s="25"/>
      <c r="T98" s="28"/>
      <c r="U98" s="25"/>
      <c r="V98" s="28"/>
      <c r="W98" s="25"/>
      <c r="X98" s="28"/>
      <c r="Y98" s="25"/>
      <c r="Z98" s="29"/>
      <c r="AA98" s="29"/>
      <c r="AB98" s="29"/>
      <c r="AC98" s="29"/>
      <c r="AD98" s="29"/>
      <c r="AE98" s="29"/>
      <c r="AF98" s="29"/>
      <c r="AG98" s="29"/>
      <c r="AH98" s="29"/>
    </row>
    <row r="99" spans="2:34" ht="11.1" customHeight="1">
      <c r="B99" s="30"/>
      <c r="C99" s="26"/>
      <c r="D99" s="26"/>
      <c r="E99" s="26"/>
      <c r="F99" s="28"/>
      <c r="G99" s="21"/>
      <c r="H99" s="28"/>
      <c r="I99" s="21"/>
      <c r="J99" s="28"/>
      <c r="K99" s="21"/>
      <c r="L99" s="28"/>
      <c r="M99" s="21"/>
      <c r="N99" s="28"/>
      <c r="O99" s="21"/>
      <c r="P99" s="28"/>
      <c r="Q99" s="21"/>
      <c r="R99" s="28"/>
      <c r="S99" s="21"/>
      <c r="T99" s="28"/>
      <c r="U99" s="21"/>
      <c r="V99" s="28"/>
      <c r="W99" s="21"/>
      <c r="X99" s="28"/>
      <c r="Y99" s="21"/>
      <c r="Z99" s="29"/>
      <c r="AA99" s="29"/>
      <c r="AB99" s="29"/>
      <c r="AC99" s="29"/>
      <c r="AD99" s="29"/>
      <c r="AE99" s="29"/>
      <c r="AF99" s="29"/>
      <c r="AG99" s="29"/>
      <c r="AH99" s="29"/>
    </row>
    <row r="100" spans="2:34" ht="11.1" customHeight="1">
      <c r="B100" s="27"/>
      <c r="C100" s="26"/>
      <c r="D100" s="26"/>
      <c r="E100" s="26"/>
      <c r="F100" s="28"/>
      <c r="G100" s="25"/>
      <c r="H100" s="28"/>
      <c r="I100" s="25"/>
      <c r="J100" s="28"/>
      <c r="K100" s="25"/>
      <c r="L100" s="28"/>
      <c r="M100" s="25"/>
      <c r="N100" s="28"/>
      <c r="O100" s="25"/>
      <c r="P100" s="28"/>
      <c r="Q100" s="25"/>
      <c r="R100" s="28"/>
      <c r="S100" s="25"/>
      <c r="T100" s="28"/>
      <c r="U100" s="25"/>
      <c r="V100" s="28"/>
      <c r="W100" s="25"/>
      <c r="X100" s="28"/>
      <c r="Y100" s="25"/>
      <c r="Z100" s="29"/>
      <c r="AA100" s="29"/>
      <c r="AB100" s="29"/>
      <c r="AC100" s="29"/>
      <c r="AD100" s="29"/>
      <c r="AE100" s="29"/>
      <c r="AF100" s="29"/>
      <c r="AG100" s="29"/>
      <c r="AH100" s="29"/>
    </row>
    <row r="101" spans="2:34" ht="11.1" customHeight="1">
      <c r="B101" s="30"/>
      <c r="C101" s="26"/>
      <c r="D101" s="26"/>
      <c r="E101" s="26"/>
      <c r="F101" s="28"/>
      <c r="G101" s="21"/>
      <c r="H101" s="28"/>
      <c r="I101" s="21"/>
      <c r="J101" s="28"/>
      <c r="K101" s="21"/>
      <c r="L101" s="28"/>
      <c r="M101" s="21"/>
      <c r="N101" s="28"/>
      <c r="O101" s="21"/>
      <c r="P101" s="28"/>
      <c r="Q101" s="21"/>
      <c r="R101" s="28"/>
      <c r="S101" s="21"/>
      <c r="T101" s="28"/>
      <c r="U101" s="21"/>
      <c r="V101" s="28"/>
      <c r="W101" s="21"/>
      <c r="X101" s="28"/>
      <c r="Y101" s="21"/>
      <c r="Z101" s="29"/>
      <c r="AA101" s="29"/>
      <c r="AB101" s="29"/>
      <c r="AC101" s="29"/>
      <c r="AD101" s="29"/>
      <c r="AE101" s="29"/>
      <c r="AF101" s="29"/>
      <c r="AG101" s="29"/>
      <c r="AH101" s="29"/>
    </row>
    <row r="102" spans="2:34" ht="11.1" customHeight="1">
      <c r="B102" s="27"/>
      <c r="C102" s="26"/>
      <c r="D102" s="26"/>
      <c r="E102" s="26"/>
      <c r="F102" s="28"/>
      <c r="G102" s="25"/>
      <c r="H102" s="28"/>
      <c r="I102" s="25"/>
      <c r="J102" s="28"/>
      <c r="K102" s="25"/>
      <c r="L102" s="28"/>
      <c r="M102" s="25"/>
      <c r="N102" s="28"/>
      <c r="O102" s="25"/>
      <c r="P102" s="28"/>
      <c r="Q102" s="25"/>
      <c r="R102" s="28"/>
      <c r="S102" s="25"/>
      <c r="T102" s="28"/>
      <c r="U102" s="25"/>
      <c r="V102" s="28"/>
      <c r="W102" s="25"/>
      <c r="X102" s="28"/>
      <c r="Y102" s="25"/>
      <c r="Z102" s="29"/>
      <c r="AA102" s="29"/>
      <c r="AB102" s="29"/>
      <c r="AC102" s="29"/>
      <c r="AD102" s="29"/>
      <c r="AE102" s="29"/>
      <c r="AF102" s="29"/>
      <c r="AG102" s="29"/>
      <c r="AH102" s="29"/>
    </row>
    <row r="103" spans="2:34" ht="11.1" customHeight="1">
      <c r="B103" s="30"/>
      <c r="C103" s="26"/>
      <c r="D103" s="26"/>
      <c r="E103" s="26"/>
      <c r="F103" s="28"/>
      <c r="G103" s="21"/>
      <c r="H103" s="28"/>
      <c r="I103" s="21"/>
      <c r="J103" s="28"/>
      <c r="K103" s="21"/>
      <c r="L103" s="28"/>
      <c r="M103" s="21"/>
      <c r="N103" s="28"/>
      <c r="O103" s="21"/>
      <c r="P103" s="28"/>
      <c r="Q103" s="21"/>
      <c r="R103" s="28"/>
      <c r="S103" s="21"/>
      <c r="T103" s="28"/>
      <c r="U103" s="21"/>
      <c r="V103" s="28"/>
      <c r="W103" s="21"/>
      <c r="X103" s="28"/>
      <c r="Y103" s="21"/>
      <c r="Z103" s="29"/>
      <c r="AA103" s="29"/>
      <c r="AB103" s="29"/>
    </row>
    <row r="104" spans="2:34" ht="11.1" customHeight="1">
      <c r="B104" s="27"/>
      <c r="C104" s="26"/>
      <c r="D104" s="26"/>
      <c r="E104" s="26"/>
      <c r="F104" s="28"/>
      <c r="G104" s="25"/>
      <c r="H104" s="28"/>
      <c r="I104" s="25"/>
      <c r="J104" s="28"/>
      <c r="K104" s="25"/>
      <c r="L104" s="28"/>
      <c r="M104" s="25"/>
      <c r="N104" s="28"/>
      <c r="O104" s="25"/>
      <c r="P104" s="28"/>
      <c r="Q104" s="25"/>
      <c r="R104" s="28"/>
      <c r="S104" s="25"/>
      <c r="T104" s="28"/>
      <c r="U104" s="25"/>
      <c r="V104" s="28"/>
      <c r="W104" s="25"/>
      <c r="X104" s="28"/>
      <c r="Y104" s="25"/>
      <c r="Z104" s="29"/>
      <c r="AA104" s="29"/>
      <c r="AB104" s="29"/>
    </row>
    <row r="105" spans="2:34" ht="11.1" customHeight="1">
      <c r="B105" s="30"/>
      <c r="C105" s="26"/>
      <c r="D105" s="26"/>
      <c r="E105" s="26"/>
      <c r="F105" s="28"/>
      <c r="G105" s="21"/>
      <c r="H105" s="28"/>
      <c r="I105" s="21"/>
      <c r="J105" s="28"/>
      <c r="K105" s="21"/>
      <c r="L105" s="28"/>
      <c r="M105" s="21"/>
      <c r="N105" s="28"/>
      <c r="O105" s="21"/>
      <c r="P105" s="28"/>
      <c r="Q105" s="21"/>
      <c r="R105" s="28"/>
      <c r="S105" s="21"/>
      <c r="T105" s="28"/>
      <c r="U105" s="21"/>
      <c r="V105" s="28"/>
      <c r="W105" s="21"/>
      <c r="X105" s="28"/>
      <c r="Y105" s="21"/>
      <c r="Z105" s="29"/>
      <c r="AA105" s="29"/>
      <c r="AB105" s="29"/>
    </row>
    <row r="106" spans="2:34" ht="11.1" customHeight="1">
      <c r="B106" s="27"/>
      <c r="C106" s="26"/>
      <c r="D106" s="26"/>
      <c r="E106" s="26"/>
      <c r="F106" s="28"/>
      <c r="G106" s="25"/>
      <c r="H106" s="28"/>
      <c r="I106" s="25"/>
      <c r="J106" s="28"/>
      <c r="K106" s="25"/>
      <c r="L106" s="28"/>
      <c r="M106" s="25"/>
      <c r="N106" s="28"/>
      <c r="O106" s="25"/>
      <c r="P106" s="28"/>
      <c r="Q106" s="25"/>
      <c r="R106" s="28"/>
      <c r="S106" s="25"/>
      <c r="T106" s="28"/>
      <c r="U106" s="25"/>
      <c r="V106" s="28"/>
      <c r="W106" s="25"/>
      <c r="X106" s="28"/>
      <c r="Y106" s="25"/>
      <c r="Z106" s="29"/>
      <c r="AA106" s="29"/>
      <c r="AB106" s="29"/>
    </row>
    <row r="107" spans="2:34" ht="11.1" customHeight="1">
      <c r="B107" s="30"/>
      <c r="C107" s="26"/>
      <c r="D107" s="26"/>
      <c r="E107" s="26"/>
      <c r="F107" s="28"/>
      <c r="G107" s="21"/>
      <c r="H107" s="28"/>
      <c r="I107" s="21"/>
      <c r="J107" s="28"/>
      <c r="K107" s="21"/>
      <c r="L107" s="28"/>
      <c r="M107" s="21"/>
      <c r="N107" s="28"/>
      <c r="O107" s="21"/>
      <c r="P107" s="28"/>
      <c r="Q107" s="21"/>
      <c r="R107" s="28"/>
      <c r="S107" s="21"/>
      <c r="T107" s="28"/>
      <c r="U107" s="21"/>
      <c r="V107" s="28"/>
      <c r="W107" s="21"/>
      <c r="X107" s="28"/>
      <c r="Y107" s="21"/>
      <c r="Z107" s="29"/>
      <c r="AA107" s="29"/>
      <c r="AB107" s="29"/>
    </row>
    <row r="108" spans="2:34" ht="11.1" customHeight="1">
      <c r="B108" s="27"/>
      <c r="C108" s="26"/>
      <c r="D108" s="26"/>
      <c r="E108" s="26"/>
      <c r="F108" s="28"/>
      <c r="G108" s="25"/>
      <c r="H108" s="28"/>
      <c r="I108" s="25"/>
      <c r="J108" s="28"/>
      <c r="K108" s="25"/>
      <c r="L108" s="28"/>
      <c r="M108" s="25"/>
      <c r="N108" s="28"/>
      <c r="O108" s="25"/>
      <c r="P108" s="28"/>
      <c r="Q108" s="25"/>
      <c r="R108" s="28"/>
      <c r="S108" s="25"/>
      <c r="T108" s="28"/>
      <c r="U108" s="25"/>
      <c r="V108" s="28"/>
      <c r="W108" s="25"/>
      <c r="X108" s="28"/>
      <c r="Y108" s="25"/>
      <c r="Z108" s="29"/>
      <c r="AA108" s="29"/>
      <c r="AB108" s="29"/>
    </row>
    <row r="109" spans="2:34" ht="11.1" customHeight="1">
      <c r="B109" s="30"/>
      <c r="C109" s="26"/>
      <c r="D109" s="26"/>
      <c r="E109" s="26"/>
      <c r="F109" s="28"/>
      <c r="G109" s="21"/>
      <c r="H109" s="28"/>
      <c r="I109" s="21"/>
      <c r="J109" s="28"/>
      <c r="K109" s="21"/>
      <c r="L109" s="28"/>
      <c r="M109" s="21"/>
      <c r="N109" s="28"/>
      <c r="O109" s="21"/>
      <c r="P109" s="28"/>
      <c r="Q109" s="21"/>
      <c r="R109" s="28"/>
      <c r="S109" s="21"/>
      <c r="T109" s="28"/>
      <c r="U109" s="21"/>
      <c r="V109" s="28"/>
      <c r="W109" s="21"/>
      <c r="X109" s="28"/>
      <c r="Y109" s="21"/>
      <c r="Z109" s="29"/>
      <c r="AA109" s="29"/>
      <c r="AB109" s="29"/>
    </row>
    <row r="110" spans="2:34" ht="11.1" customHeight="1">
      <c r="B110" s="27"/>
      <c r="C110" s="26"/>
      <c r="D110" s="26"/>
      <c r="E110" s="26"/>
      <c r="F110" s="28"/>
      <c r="G110" s="25"/>
      <c r="H110" s="28"/>
      <c r="I110" s="25"/>
      <c r="J110" s="28"/>
      <c r="K110" s="25"/>
      <c r="L110" s="28"/>
      <c r="M110" s="25"/>
      <c r="N110" s="28"/>
      <c r="O110" s="25"/>
      <c r="P110" s="28"/>
      <c r="Q110" s="25"/>
      <c r="R110" s="28"/>
      <c r="S110" s="25"/>
      <c r="T110" s="28"/>
      <c r="U110" s="25"/>
      <c r="V110" s="28"/>
      <c r="W110" s="25"/>
      <c r="X110" s="28"/>
      <c r="Y110" s="25"/>
      <c r="Z110" s="29"/>
      <c r="AA110" s="29"/>
      <c r="AB110" s="29"/>
    </row>
    <row r="111" spans="2:34" ht="11.1" customHeight="1">
      <c r="B111" s="30"/>
      <c r="C111" s="26"/>
      <c r="D111" s="26"/>
      <c r="E111" s="26"/>
      <c r="F111" s="28"/>
      <c r="G111" s="21"/>
      <c r="H111" s="28"/>
      <c r="I111" s="21"/>
      <c r="J111" s="28"/>
      <c r="K111" s="21"/>
      <c r="L111" s="28"/>
      <c r="M111" s="21"/>
      <c r="N111" s="28"/>
      <c r="O111" s="21"/>
      <c r="P111" s="28"/>
      <c r="Q111" s="21"/>
      <c r="R111" s="28"/>
      <c r="S111" s="21"/>
      <c r="T111" s="28"/>
      <c r="U111" s="21"/>
      <c r="V111" s="28"/>
      <c r="W111" s="21"/>
      <c r="X111" s="28"/>
      <c r="Y111" s="21"/>
      <c r="Z111" s="29"/>
      <c r="AA111" s="29"/>
      <c r="AB111" s="29"/>
    </row>
    <row r="112" spans="2:34" ht="11.1" customHeight="1">
      <c r="B112" s="27"/>
      <c r="C112" s="26"/>
      <c r="D112" s="26"/>
      <c r="E112" s="26"/>
      <c r="F112" s="28"/>
      <c r="G112" s="25"/>
      <c r="H112" s="28"/>
      <c r="I112" s="25"/>
      <c r="J112" s="28"/>
      <c r="K112" s="25"/>
      <c r="L112" s="28"/>
      <c r="M112" s="25"/>
      <c r="N112" s="28"/>
      <c r="O112" s="25"/>
      <c r="P112" s="28"/>
      <c r="Q112" s="25"/>
      <c r="R112" s="28"/>
      <c r="S112" s="25"/>
      <c r="T112" s="28"/>
      <c r="U112" s="25"/>
      <c r="V112" s="28"/>
      <c r="W112" s="25"/>
      <c r="X112" s="28"/>
      <c r="Y112" s="25"/>
      <c r="Z112" s="29"/>
      <c r="AA112" s="29"/>
      <c r="AB112" s="29"/>
    </row>
    <row r="113" spans="2:28" ht="11.1" customHeight="1">
      <c r="B113" s="30"/>
      <c r="C113" s="26"/>
      <c r="D113" s="26"/>
      <c r="E113" s="26"/>
      <c r="F113" s="28"/>
      <c r="G113" s="21"/>
      <c r="H113" s="28"/>
      <c r="I113" s="21"/>
      <c r="J113" s="28"/>
      <c r="K113" s="21"/>
      <c r="L113" s="28"/>
      <c r="M113" s="21"/>
      <c r="N113" s="28"/>
      <c r="O113" s="21"/>
      <c r="P113" s="28"/>
      <c r="Q113" s="21"/>
      <c r="R113" s="28"/>
      <c r="S113" s="21"/>
      <c r="T113" s="28"/>
      <c r="U113" s="21"/>
      <c r="V113" s="28"/>
      <c r="W113" s="21"/>
      <c r="X113" s="28"/>
      <c r="Y113" s="21"/>
      <c r="Z113" s="29"/>
      <c r="AA113" s="29"/>
      <c r="AB113" s="29"/>
    </row>
    <row r="114" spans="2:28" ht="11.1" customHeight="1">
      <c r="B114" s="27"/>
      <c r="C114" s="26"/>
      <c r="D114" s="26"/>
      <c r="E114" s="26"/>
      <c r="F114" s="28"/>
      <c r="G114" s="25"/>
      <c r="H114" s="28"/>
      <c r="I114" s="25"/>
      <c r="J114" s="28"/>
      <c r="K114" s="25"/>
      <c r="L114" s="28"/>
      <c r="M114" s="25"/>
      <c r="N114" s="28"/>
      <c r="O114" s="25"/>
      <c r="P114" s="28"/>
      <c r="Q114" s="25"/>
      <c r="R114" s="28"/>
      <c r="S114" s="25"/>
      <c r="T114" s="28"/>
      <c r="U114" s="25"/>
      <c r="V114" s="28"/>
      <c r="W114" s="25"/>
      <c r="X114" s="28"/>
      <c r="Y114" s="25"/>
      <c r="Z114" s="29"/>
      <c r="AA114" s="29"/>
      <c r="AB114" s="29"/>
    </row>
    <row r="115" spans="2:28" ht="11.1" customHeight="1">
      <c r="B115" s="30"/>
      <c r="C115" s="26"/>
      <c r="D115" s="26"/>
      <c r="E115" s="26"/>
      <c r="F115" s="28"/>
      <c r="G115" s="21"/>
      <c r="H115" s="28"/>
      <c r="I115" s="21"/>
      <c r="J115" s="28"/>
      <c r="K115" s="21"/>
      <c r="L115" s="28"/>
      <c r="M115" s="21"/>
      <c r="N115" s="28"/>
      <c r="O115" s="21"/>
      <c r="P115" s="28"/>
      <c r="Q115" s="21"/>
      <c r="R115" s="28"/>
      <c r="S115" s="21"/>
      <c r="T115" s="28"/>
      <c r="U115" s="21"/>
      <c r="V115" s="28"/>
      <c r="W115" s="21"/>
      <c r="X115" s="28"/>
      <c r="Y115" s="21"/>
      <c r="Z115" s="29"/>
      <c r="AA115" s="29"/>
      <c r="AB115" s="29"/>
    </row>
    <row r="116" spans="2:28" ht="11.1" customHeight="1">
      <c r="B116" s="27"/>
      <c r="C116" s="26"/>
      <c r="D116" s="26"/>
      <c r="E116" s="26"/>
      <c r="F116" s="28"/>
      <c r="G116" s="25"/>
      <c r="H116" s="28"/>
      <c r="I116" s="25"/>
      <c r="J116" s="28"/>
      <c r="K116" s="25"/>
      <c r="L116" s="28"/>
      <c r="M116" s="25"/>
      <c r="N116" s="28"/>
      <c r="O116" s="25"/>
      <c r="P116" s="28"/>
      <c r="Q116" s="25"/>
      <c r="R116" s="28"/>
      <c r="S116" s="25"/>
      <c r="T116" s="28"/>
      <c r="U116" s="25"/>
      <c r="V116" s="28"/>
      <c r="W116" s="25"/>
      <c r="X116" s="28"/>
      <c r="Y116" s="25"/>
      <c r="Z116" s="29"/>
      <c r="AA116" s="29"/>
      <c r="AB116" s="29"/>
    </row>
    <row r="117" spans="2:28" ht="11.1" customHeight="1">
      <c r="B117" s="30"/>
      <c r="C117" s="26"/>
      <c r="D117" s="26"/>
      <c r="E117" s="26"/>
      <c r="F117" s="28"/>
      <c r="G117" s="21"/>
      <c r="H117" s="28"/>
      <c r="I117" s="21"/>
      <c r="J117" s="28"/>
      <c r="K117" s="21"/>
      <c r="L117" s="28"/>
      <c r="M117" s="21"/>
      <c r="N117" s="28"/>
      <c r="O117" s="21"/>
      <c r="P117" s="28"/>
      <c r="Q117" s="21"/>
      <c r="R117" s="28"/>
      <c r="S117" s="21"/>
      <c r="T117" s="28"/>
      <c r="U117" s="21"/>
      <c r="V117" s="28"/>
      <c r="W117" s="21"/>
      <c r="X117" s="28"/>
      <c r="Y117" s="21"/>
      <c r="Z117" s="29"/>
      <c r="AA117" s="29"/>
      <c r="AB117" s="29"/>
    </row>
    <row r="118" spans="2:28" ht="11.1" customHeight="1">
      <c r="B118" s="27"/>
      <c r="C118" s="26"/>
      <c r="D118" s="26"/>
      <c r="E118" s="26"/>
      <c r="F118" s="28"/>
      <c r="G118" s="25"/>
      <c r="H118" s="28"/>
      <c r="I118" s="25"/>
      <c r="J118" s="28"/>
      <c r="K118" s="25"/>
      <c r="L118" s="28"/>
      <c r="M118" s="25"/>
      <c r="N118" s="28"/>
      <c r="O118" s="25"/>
      <c r="P118" s="28"/>
      <c r="Q118" s="25"/>
      <c r="R118" s="28"/>
      <c r="S118" s="25"/>
      <c r="T118" s="28"/>
      <c r="U118" s="25"/>
      <c r="V118" s="28"/>
      <c r="W118" s="25"/>
      <c r="X118" s="28"/>
      <c r="Y118" s="25"/>
      <c r="Z118" s="29"/>
      <c r="AA118" s="29"/>
      <c r="AB118" s="29"/>
    </row>
    <row r="119" spans="2:28" ht="11.1" customHeight="1">
      <c r="B119" s="30"/>
      <c r="C119" s="26"/>
      <c r="D119" s="26"/>
      <c r="E119" s="26"/>
      <c r="F119" s="28"/>
      <c r="G119" s="21"/>
      <c r="H119" s="28"/>
      <c r="I119" s="21"/>
      <c r="J119" s="28"/>
      <c r="K119" s="21"/>
      <c r="L119" s="28"/>
      <c r="M119" s="21"/>
      <c r="N119" s="28"/>
      <c r="O119" s="21"/>
      <c r="P119" s="28"/>
      <c r="Q119" s="21"/>
      <c r="R119" s="28"/>
      <c r="S119" s="21"/>
      <c r="T119" s="28"/>
      <c r="U119" s="21"/>
      <c r="V119" s="28"/>
      <c r="W119" s="21"/>
      <c r="X119" s="28"/>
      <c r="Y119" s="21"/>
      <c r="Z119" s="29"/>
      <c r="AA119" s="29"/>
      <c r="AB119" s="29"/>
    </row>
    <row r="120" spans="2:28" ht="11.1" customHeight="1">
      <c r="B120" s="27"/>
      <c r="C120" s="26"/>
      <c r="D120" s="26"/>
      <c r="E120" s="26"/>
      <c r="F120" s="28"/>
      <c r="G120" s="25"/>
      <c r="H120" s="28"/>
      <c r="I120" s="25"/>
      <c r="J120" s="28"/>
      <c r="K120" s="25"/>
      <c r="L120" s="28"/>
      <c r="M120" s="25"/>
      <c r="N120" s="28"/>
      <c r="O120" s="25"/>
      <c r="P120" s="28"/>
      <c r="Q120" s="25"/>
      <c r="R120" s="28"/>
      <c r="S120" s="25"/>
      <c r="T120" s="28"/>
      <c r="U120" s="25"/>
      <c r="V120" s="28"/>
      <c r="W120" s="25"/>
      <c r="X120" s="28"/>
      <c r="Y120" s="25"/>
      <c r="Z120" s="29"/>
      <c r="AA120" s="29"/>
      <c r="AB120" s="29"/>
    </row>
    <row r="121" spans="2:28" ht="11.1" customHeight="1">
      <c r="B121" s="30"/>
      <c r="C121" s="26"/>
      <c r="D121" s="26"/>
      <c r="E121" s="26"/>
      <c r="F121" s="28"/>
      <c r="G121" s="21"/>
      <c r="H121" s="28"/>
      <c r="I121" s="21"/>
      <c r="J121" s="28"/>
      <c r="K121" s="21"/>
      <c r="L121" s="28"/>
      <c r="M121" s="21"/>
      <c r="N121" s="28"/>
      <c r="O121" s="21"/>
      <c r="P121" s="28"/>
      <c r="Q121" s="21"/>
      <c r="R121" s="28"/>
      <c r="S121" s="21"/>
      <c r="T121" s="28"/>
      <c r="U121" s="21"/>
      <c r="V121" s="28"/>
      <c r="W121" s="21"/>
      <c r="X121" s="28"/>
      <c r="Y121" s="21"/>
      <c r="Z121" s="29"/>
      <c r="AA121" s="29"/>
      <c r="AB121" s="29"/>
    </row>
    <row r="122" spans="2:28" ht="11.1" customHeight="1">
      <c r="B122" s="27"/>
      <c r="C122" s="26"/>
      <c r="D122" s="26"/>
      <c r="E122" s="26"/>
      <c r="F122" s="28"/>
      <c r="G122" s="25"/>
      <c r="H122" s="28"/>
      <c r="I122" s="25"/>
      <c r="J122" s="28"/>
      <c r="K122" s="25"/>
      <c r="L122" s="28"/>
      <c r="M122" s="25"/>
      <c r="N122" s="28"/>
      <c r="O122" s="25"/>
      <c r="P122" s="28"/>
      <c r="Q122" s="25"/>
      <c r="R122" s="28"/>
      <c r="S122" s="25"/>
      <c r="T122" s="28"/>
      <c r="U122" s="25"/>
      <c r="V122" s="28"/>
      <c r="W122" s="25"/>
      <c r="X122" s="28"/>
      <c r="Y122" s="25"/>
      <c r="Z122" s="29"/>
      <c r="AA122" s="29"/>
      <c r="AB122" s="29"/>
    </row>
    <row r="123" spans="2:28" ht="11.1" customHeight="1">
      <c r="B123" s="30"/>
      <c r="C123" s="26"/>
      <c r="D123" s="26"/>
      <c r="E123" s="26"/>
      <c r="F123" s="28"/>
      <c r="G123" s="21"/>
      <c r="H123" s="28"/>
      <c r="I123" s="21"/>
      <c r="J123" s="28"/>
      <c r="K123" s="21"/>
      <c r="L123" s="28"/>
      <c r="M123" s="21"/>
      <c r="N123" s="28"/>
      <c r="O123" s="21"/>
      <c r="P123" s="28"/>
      <c r="Q123" s="21"/>
      <c r="R123" s="28"/>
      <c r="S123" s="21"/>
      <c r="T123" s="28"/>
      <c r="U123" s="21"/>
      <c r="V123" s="28"/>
      <c r="W123" s="21"/>
      <c r="X123" s="28"/>
      <c r="Y123" s="21"/>
      <c r="Z123" s="29"/>
      <c r="AA123" s="29"/>
      <c r="AB123" s="29"/>
    </row>
    <row r="124" spans="2:28" ht="11.1" customHeight="1">
      <c r="B124" s="27"/>
      <c r="C124" s="26"/>
      <c r="D124" s="26"/>
      <c r="E124" s="26"/>
      <c r="F124" s="28"/>
      <c r="G124" s="25"/>
      <c r="H124" s="28"/>
      <c r="I124" s="25"/>
      <c r="J124" s="28"/>
      <c r="K124" s="25"/>
      <c r="L124" s="28"/>
      <c r="M124" s="25"/>
      <c r="N124" s="28"/>
      <c r="O124" s="25"/>
      <c r="P124" s="28"/>
      <c r="Q124" s="25"/>
      <c r="R124" s="28"/>
      <c r="S124" s="25"/>
      <c r="T124" s="28"/>
      <c r="U124" s="25"/>
      <c r="V124" s="28"/>
      <c r="W124" s="25"/>
      <c r="X124" s="28"/>
      <c r="Y124" s="25"/>
      <c r="Z124" s="29"/>
      <c r="AA124" s="29"/>
      <c r="AB124" s="29"/>
    </row>
    <row r="125" spans="2:28" ht="11.1" customHeight="1">
      <c r="B125" s="30"/>
      <c r="C125" s="26"/>
      <c r="D125" s="26"/>
      <c r="E125" s="26"/>
      <c r="F125" s="28"/>
      <c r="G125" s="21"/>
      <c r="H125" s="28"/>
      <c r="I125" s="21"/>
      <c r="J125" s="28"/>
      <c r="K125" s="21"/>
      <c r="L125" s="28"/>
      <c r="M125" s="21"/>
      <c r="N125" s="28"/>
      <c r="O125" s="21"/>
      <c r="P125" s="28"/>
      <c r="Q125" s="21"/>
      <c r="R125" s="28"/>
      <c r="S125" s="21"/>
      <c r="T125" s="28"/>
      <c r="U125" s="21"/>
      <c r="V125" s="28"/>
      <c r="W125" s="21"/>
      <c r="X125" s="28"/>
      <c r="Y125" s="21"/>
      <c r="Z125" s="29"/>
      <c r="AA125" s="29"/>
      <c r="AB125" s="29"/>
    </row>
    <row r="126" spans="2:28" ht="11.1" customHeight="1">
      <c r="B126" s="27"/>
      <c r="C126" s="26"/>
      <c r="D126" s="26"/>
      <c r="E126" s="26"/>
      <c r="F126" s="28"/>
      <c r="G126" s="25"/>
      <c r="H126" s="28"/>
      <c r="I126" s="25"/>
      <c r="J126" s="28"/>
      <c r="K126" s="25"/>
      <c r="L126" s="28"/>
      <c r="M126" s="25"/>
      <c r="N126" s="28"/>
      <c r="O126" s="25"/>
      <c r="P126" s="28"/>
      <c r="Q126" s="25"/>
      <c r="R126" s="28"/>
      <c r="S126" s="25"/>
      <c r="T126" s="28"/>
      <c r="U126" s="25"/>
      <c r="V126" s="28"/>
      <c r="W126" s="25"/>
      <c r="X126" s="28"/>
      <c r="Y126" s="25"/>
      <c r="Z126" s="29"/>
      <c r="AA126" s="29"/>
      <c r="AB126" s="29"/>
    </row>
    <row r="127" spans="2:28" ht="11.1" customHeight="1">
      <c r="B127" s="30"/>
      <c r="C127" s="26"/>
      <c r="D127" s="26"/>
      <c r="E127" s="26"/>
      <c r="F127" s="28"/>
      <c r="G127" s="21"/>
      <c r="H127" s="28"/>
      <c r="I127" s="21"/>
      <c r="J127" s="28"/>
      <c r="K127" s="21"/>
      <c r="L127" s="28"/>
      <c r="M127" s="21"/>
      <c r="N127" s="28"/>
      <c r="O127" s="21"/>
      <c r="P127" s="28"/>
      <c r="Q127" s="21"/>
      <c r="R127" s="28"/>
      <c r="S127" s="21"/>
      <c r="T127" s="28"/>
      <c r="U127" s="21"/>
      <c r="V127" s="28"/>
      <c r="W127" s="21"/>
      <c r="X127" s="28"/>
      <c r="Y127" s="21"/>
      <c r="Z127" s="29"/>
      <c r="AA127" s="29"/>
      <c r="AB127" s="29"/>
    </row>
    <row r="128" spans="2:28" ht="11.1" customHeight="1">
      <c r="B128" s="27"/>
      <c r="C128" s="26"/>
      <c r="D128" s="26"/>
      <c r="E128" s="26"/>
      <c r="F128" s="28"/>
      <c r="G128" s="25"/>
      <c r="H128" s="28"/>
      <c r="I128" s="25"/>
      <c r="J128" s="28"/>
      <c r="K128" s="25"/>
      <c r="L128" s="28"/>
      <c r="M128" s="25"/>
      <c r="N128" s="28"/>
      <c r="O128" s="25"/>
      <c r="P128" s="28"/>
      <c r="Q128" s="25"/>
      <c r="R128" s="28"/>
      <c r="S128" s="25"/>
      <c r="T128" s="28"/>
      <c r="U128" s="25"/>
      <c r="V128" s="28"/>
      <c r="W128" s="25"/>
      <c r="X128" s="28"/>
      <c r="Y128" s="25"/>
      <c r="Z128" s="29"/>
      <c r="AA128" s="29"/>
      <c r="AB128" s="29"/>
    </row>
    <row r="129" spans="2:28" ht="11.1" customHeight="1">
      <c r="B129" s="30"/>
      <c r="C129" s="26"/>
      <c r="D129" s="26"/>
      <c r="E129" s="26"/>
      <c r="F129" s="28"/>
      <c r="G129" s="21"/>
      <c r="H129" s="28"/>
      <c r="I129" s="21"/>
      <c r="J129" s="28"/>
      <c r="K129" s="21"/>
      <c r="L129" s="28"/>
      <c r="M129" s="21"/>
      <c r="N129" s="28"/>
      <c r="O129" s="21"/>
      <c r="P129" s="28"/>
      <c r="Q129" s="21"/>
      <c r="R129" s="28"/>
      <c r="S129" s="21"/>
      <c r="T129" s="28"/>
      <c r="U129" s="21"/>
      <c r="V129" s="28"/>
      <c r="W129" s="21"/>
      <c r="X129" s="28"/>
      <c r="Y129" s="21"/>
      <c r="Z129" s="29"/>
      <c r="AA129" s="29"/>
      <c r="AB129" s="29"/>
    </row>
    <row r="130" spans="2:28" ht="11.1" customHeight="1">
      <c r="B130" s="27"/>
      <c r="C130" s="26"/>
      <c r="D130" s="26"/>
      <c r="E130" s="26"/>
      <c r="F130" s="28"/>
      <c r="G130" s="25"/>
      <c r="H130" s="28"/>
      <c r="I130" s="25"/>
      <c r="J130" s="28"/>
      <c r="K130" s="25"/>
      <c r="L130" s="28"/>
      <c r="M130" s="25"/>
      <c r="N130" s="28"/>
      <c r="O130" s="25"/>
      <c r="P130" s="28"/>
      <c r="Q130" s="25"/>
      <c r="R130" s="28"/>
      <c r="S130" s="25"/>
      <c r="T130" s="28"/>
      <c r="U130" s="25"/>
      <c r="V130" s="28"/>
      <c r="W130" s="25"/>
      <c r="X130" s="28"/>
      <c r="Y130" s="25"/>
      <c r="Z130" s="29"/>
      <c r="AA130" s="29"/>
      <c r="AB130" s="29"/>
    </row>
    <row r="131" spans="2:28" ht="11.1" customHeight="1">
      <c r="B131" s="30"/>
      <c r="C131" s="26"/>
      <c r="D131" s="26"/>
      <c r="E131" s="26"/>
      <c r="F131" s="28"/>
      <c r="G131" s="21"/>
      <c r="H131" s="28"/>
      <c r="I131" s="21"/>
      <c r="J131" s="28"/>
      <c r="K131" s="21"/>
      <c r="L131" s="28"/>
      <c r="M131" s="21"/>
      <c r="N131" s="28"/>
      <c r="O131" s="21"/>
      <c r="P131" s="28"/>
      <c r="Q131" s="21"/>
      <c r="R131" s="28"/>
      <c r="S131" s="21"/>
      <c r="T131" s="28"/>
      <c r="U131" s="21"/>
      <c r="V131" s="28"/>
      <c r="W131" s="21"/>
      <c r="X131" s="28"/>
      <c r="Y131" s="21"/>
      <c r="Z131" s="29"/>
      <c r="AA131" s="29"/>
      <c r="AB131" s="29"/>
    </row>
    <row r="132" spans="2:28" ht="11.1" customHeight="1">
      <c r="B132" s="27"/>
      <c r="C132" s="26"/>
      <c r="D132" s="26"/>
      <c r="E132" s="26"/>
      <c r="F132" s="28"/>
      <c r="G132" s="25"/>
      <c r="H132" s="28"/>
      <c r="I132" s="25"/>
      <c r="J132" s="28"/>
      <c r="K132" s="25"/>
      <c r="L132" s="28"/>
      <c r="M132" s="25"/>
      <c r="N132" s="28"/>
      <c r="O132" s="25"/>
      <c r="P132" s="28"/>
      <c r="Q132" s="25"/>
      <c r="R132" s="28"/>
      <c r="S132" s="25"/>
      <c r="T132" s="28"/>
      <c r="U132" s="25"/>
      <c r="V132" s="28"/>
      <c r="W132" s="25"/>
      <c r="X132" s="28"/>
      <c r="Y132" s="25"/>
      <c r="Z132" s="29"/>
      <c r="AA132" s="29"/>
      <c r="AB132" s="29"/>
    </row>
    <row r="133" spans="2:28" ht="11.1" customHeight="1">
      <c r="B133" s="30"/>
      <c r="C133" s="26"/>
      <c r="D133" s="26"/>
      <c r="E133" s="26"/>
      <c r="F133" s="28"/>
      <c r="G133" s="21"/>
      <c r="H133" s="28"/>
      <c r="I133" s="21"/>
      <c r="J133" s="28"/>
      <c r="K133" s="21"/>
      <c r="L133" s="28"/>
      <c r="M133" s="21"/>
      <c r="N133" s="28"/>
      <c r="O133" s="21"/>
      <c r="P133" s="28"/>
      <c r="Q133" s="21"/>
      <c r="R133" s="28"/>
      <c r="S133" s="21"/>
      <c r="T133" s="28"/>
      <c r="U133" s="21"/>
      <c r="V133" s="28"/>
      <c r="W133" s="21"/>
      <c r="X133" s="28"/>
      <c r="Y133" s="21"/>
      <c r="Z133" s="29"/>
      <c r="AA133" s="29"/>
      <c r="AB133" s="29"/>
    </row>
    <row r="134" spans="2:28" ht="11.1" customHeight="1">
      <c r="B134" s="27"/>
      <c r="C134" s="26"/>
      <c r="D134" s="26"/>
      <c r="E134" s="26"/>
      <c r="F134" s="28"/>
      <c r="G134" s="25"/>
      <c r="H134" s="28"/>
      <c r="I134" s="25"/>
      <c r="J134" s="28"/>
      <c r="K134" s="25"/>
      <c r="L134" s="28"/>
      <c r="M134" s="25"/>
      <c r="N134" s="28"/>
      <c r="O134" s="25"/>
      <c r="P134" s="28"/>
      <c r="Q134" s="25"/>
      <c r="R134" s="28"/>
      <c r="S134" s="25"/>
      <c r="T134" s="28"/>
      <c r="U134" s="25"/>
      <c r="V134" s="28"/>
      <c r="W134" s="25"/>
      <c r="X134" s="28"/>
      <c r="Y134" s="25"/>
      <c r="Z134" s="29"/>
      <c r="AA134" s="29"/>
      <c r="AB134" s="29"/>
    </row>
    <row r="135" spans="2:28" ht="11.1" customHeight="1">
      <c r="B135" s="30"/>
      <c r="C135" s="26"/>
      <c r="D135" s="26"/>
      <c r="E135" s="26"/>
      <c r="F135" s="28"/>
      <c r="G135" s="21"/>
      <c r="H135" s="28"/>
      <c r="I135" s="21"/>
      <c r="J135" s="28"/>
      <c r="K135" s="21"/>
      <c r="L135" s="28"/>
      <c r="M135" s="21"/>
      <c r="N135" s="28"/>
      <c r="O135" s="21"/>
      <c r="P135" s="28"/>
      <c r="Q135" s="21"/>
      <c r="R135" s="28"/>
      <c r="S135" s="21"/>
      <c r="T135" s="28"/>
      <c r="U135" s="21"/>
      <c r="V135" s="28"/>
      <c r="W135" s="21"/>
      <c r="X135" s="28"/>
      <c r="Y135" s="21"/>
      <c r="Z135" s="29"/>
      <c r="AA135" s="29"/>
      <c r="AB135" s="29"/>
    </row>
    <row r="136" spans="2:28" ht="11.1" customHeight="1">
      <c r="B136" s="27"/>
      <c r="C136" s="26"/>
      <c r="D136" s="26"/>
      <c r="E136" s="26"/>
      <c r="F136" s="28"/>
      <c r="G136" s="25"/>
      <c r="H136" s="28"/>
      <c r="I136" s="25"/>
      <c r="J136" s="28"/>
      <c r="K136" s="25"/>
      <c r="L136" s="28"/>
      <c r="M136" s="25"/>
      <c r="N136" s="28"/>
      <c r="O136" s="25"/>
      <c r="P136" s="28"/>
      <c r="Q136" s="25"/>
      <c r="R136" s="28"/>
      <c r="S136" s="25"/>
      <c r="T136" s="28"/>
      <c r="U136" s="25"/>
      <c r="V136" s="28"/>
      <c r="W136" s="25"/>
      <c r="X136" s="28"/>
      <c r="Y136" s="25"/>
      <c r="Z136" s="29"/>
      <c r="AA136" s="29"/>
      <c r="AB136" s="29"/>
    </row>
    <row r="137" spans="2:28" ht="11.1" customHeight="1">
      <c r="B137" s="30"/>
      <c r="C137" s="26"/>
      <c r="D137" s="26"/>
      <c r="E137" s="26"/>
      <c r="F137" s="28"/>
      <c r="G137" s="21"/>
      <c r="H137" s="28"/>
      <c r="I137" s="21"/>
      <c r="J137" s="28"/>
      <c r="K137" s="21"/>
      <c r="L137" s="28"/>
      <c r="M137" s="21"/>
      <c r="N137" s="28"/>
      <c r="O137" s="21"/>
      <c r="P137" s="28"/>
      <c r="Q137" s="21"/>
      <c r="R137" s="28"/>
      <c r="S137" s="21"/>
      <c r="T137" s="28"/>
      <c r="U137" s="21"/>
      <c r="V137" s="28"/>
      <c r="W137" s="21"/>
      <c r="X137" s="28"/>
      <c r="Y137" s="21"/>
      <c r="Z137" s="29"/>
      <c r="AA137" s="29"/>
      <c r="AB137" s="29"/>
    </row>
    <row r="138" spans="2:28" ht="11.1" customHeight="1">
      <c r="B138" s="27"/>
      <c r="C138" s="26"/>
      <c r="D138" s="26"/>
      <c r="E138" s="26"/>
      <c r="F138" s="28"/>
      <c r="G138" s="25"/>
      <c r="H138" s="28"/>
      <c r="I138" s="25"/>
      <c r="J138" s="28"/>
      <c r="K138" s="25"/>
      <c r="L138" s="28"/>
      <c r="M138" s="25"/>
      <c r="N138" s="28"/>
      <c r="O138" s="25"/>
      <c r="P138" s="28"/>
      <c r="Q138" s="25"/>
      <c r="R138" s="28"/>
      <c r="S138" s="25"/>
      <c r="T138" s="28"/>
      <c r="U138" s="25"/>
      <c r="V138" s="28"/>
      <c r="W138" s="25"/>
      <c r="X138" s="28"/>
      <c r="Y138" s="25"/>
      <c r="Z138" s="29"/>
      <c r="AA138" s="29"/>
      <c r="AB138" s="29"/>
    </row>
    <row r="139" spans="2:28" ht="11.1" customHeight="1">
      <c r="B139" s="30"/>
      <c r="C139" s="26"/>
      <c r="D139" s="26"/>
      <c r="E139" s="26"/>
      <c r="F139" s="28"/>
      <c r="G139" s="21"/>
      <c r="H139" s="28"/>
      <c r="I139" s="21"/>
      <c r="J139" s="28"/>
      <c r="K139" s="21"/>
      <c r="L139" s="28"/>
      <c r="M139" s="21"/>
      <c r="N139" s="28"/>
      <c r="O139" s="21"/>
      <c r="P139" s="28"/>
      <c r="Q139" s="21"/>
      <c r="R139" s="28"/>
      <c r="S139" s="21"/>
      <c r="T139" s="28"/>
      <c r="U139" s="21"/>
      <c r="V139" s="28"/>
      <c r="W139" s="21"/>
      <c r="X139" s="28"/>
      <c r="Y139" s="21"/>
      <c r="Z139" s="29"/>
      <c r="AA139" s="29"/>
      <c r="AB139" s="29"/>
    </row>
    <row r="140" spans="2:28" ht="11.1" customHeight="1">
      <c r="B140" s="27"/>
      <c r="C140" s="26"/>
      <c r="D140" s="26"/>
      <c r="E140" s="26"/>
      <c r="F140" s="28"/>
      <c r="G140" s="25"/>
      <c r="H140" s="28"/>
      <c r="I140" s="25"/>
      <c r="J140" s="28"/>
      <c r="K140" s="25"/>
      <c r="L140" s="28"/>
      <c r="M140" s="25"/>
      <c r="N140" s="28"/>
      <c r="O140" s="25"/>
      <c r="P140" s="28"/>
      <c r="Q140" s="25"/>
      <c r="R140" s="28"/>
      <c r="S140" s="25"/>
      <c r="T140" s="28"/>
      <c r="U140" s="25"/>
      <c r="V140" s="28"/>
      <c r="W140" s="25"/>
      <c r="X140" s="28"/>
      <c r="Y140" s="25"/>
      <c r="Z140" s="29"/>
      <c r="AA140" s="29"/>
      <c r="AB140" s="29"/>
    </row>
    <row r="141" spans="2:28" ht="11.1" customHeight="1">
      <c r="B141" s="30"/>
      <c r="C141" s="26"/>
      <c r="D141" s="26"/>
      <c r="E141" s="26"/>
      <c r="F141" s="28"/>
      <c r="G141" s="21"/>
      <c r="H141" s="28"/>
      <c r="I141" s="21"/>
      <c r="J141" s="28"/>
      <c r="K141" s="21"/>
      <c r="L141" s="28"/>
      <c r="M141" s="21"/>
      <c r="N141" s="28"/>
      <c r="O141" s="21"/>
      <c r="P141" s="28"/>
      <c r="Q141" s="21"/>
      <c r="R141" s="28"/>
      <c r="S141" s="21"/>
      <c r="T141" s="28"/>
      <c r="U141" s="21"/>
      <c r="V141" s="28"/>
      <c r="W141" s="21"/>
      <c r="X141" s="28"/>
      <c r="Y141" s="21"/>
      <c r="Z141" s="29"/>
      <c r="AA141" s="29"/>
      <c r="AB141" s="29"/>
    </row>
    <row r="142" spans="2:28" ht="11.1" customHeight="1">
      <c r="B142" s="27"/>
      <c r="C142" s="26"/>
      <c r="D142" s="26"/>
      <c r="E142" s="26"/>
      <c r="F142" s="28"/>
      <c r="G142" s="25"/>
      <c r="H142" s="28"/>
      <c r="I142" s="25"/>
      <c r="J142" s="28"/>
      <c r="K142" s="25"/>
      <c r="L142" s="28"/>
      <c r="M142" s="25"/>
      <c r="N142" s="28"/>
      <c r="O142" s="25"/>
      <c r="P142" s="28"/>
      <c r="Q142" s="25"/>
      <c r="R142" s="28"/>
      <c r="S142" s="25"/>
      <c r="T142" s="28"/>
      <c r="U142" s="25"/>
      <c r="V142" s="28"/>
      <c r="W142" s="25"/>
      <c r="X142" s="28"/>
      <c r="Y142" s="25"/>
      <c r="Z142" s="29"/>
      <c r="AA142" s="29"/>
      <c r="AB142" s="29"/>
    </row>
    <row r="143" spans="2:28" ht="11.1" customHeight="1">
      <c r="B143" s="30"/>
      <c r="C143" s="26"/>
      <c r="D143" s="26"/>
      <c r="E143" s="26"/>
      <c r="F143" s="28"/>
      <c r="G143" s="21"/>
      <c r="H143" s="28"/>
      <c r="I143" s="21"/>
      <c r="J143" s="28"/>
      <c r="K143" s="21"/>
      <c r="L143" s="28"/>
      <c r="M143" s="21"/>
      <c r="N143" s="28"/>
      <c r="O143" s="21"/>
      <c r="P143" s="28"/>
      <c r="Q143" s="21"/>
      <c r="R143" s="28"/>
      <c r="S143" s="21"/>
      <c r="T143" s="28"/>
      <c r="U143" s="21"/>
      <c r="V143" s="28"/>
      <c r="W143" s="21"/>
      <c r="X143" s="28"/>
      <c r="Y143" s="21"/>
      <c r="Z143" s="29"/>
      <c r="AA143" s="29"/>
      <c r="AB143" s="29"/>
    </row>
    <row r="144" spans="2:28" ht="11.1" customHeight="1">
      <c r="B144" s="27"/>
      <c r="C144" s="26"/>
      <c r="D144" s="26"/>
      <c r="E144" s="26"/>
      <c r="F144" s="28"/>
      <c r="G144" s="25"/>
      <c r="H144" s="28"/>
      <c r="I144" s="25"/>
      <c r="J144" s="28"/>
      <c r="K144" s="25"/>
      <c r="L144" s="28"/>
      <c r="M144" s="25"/>
      <c r="N144" s="28"/>
      <c r="O144" s="25"/>
      <c r="P144" s="28"/>
      <c r="Q144" s="25"/>
      <c r="R144" s="28"/>
      <c r="S144" s="25"/>
      <c r="T144" s="28"/>
      <c r="U144" s="25"/>
      <c r="V144" s="28"/>
      <c r="W144" s="25"/>
      <c r="X144" s="28"/>
      <c r="Y144" s="25"/>
      <c r="Z144" s="29"/>
      <c r="AA144" s="29"/>
      <c r="AB144" s="29"/>
    </row>
    <row r="145" spans="2:28" ht="11.1" customHeight="1">
      <c r="B145" s="30"/>
      <c r="C145" s="26"/>
      <c r="D145" s="26"/>
      <c r="E145" s="26"/>
      <c r="F145" s="28"/>
      <c r="G145" s="21"/>
      <c r="H145" s="28"/>
      <c r="I145" s="21"/>
      <c r="J145" s="28"/>
      <c r="K145" s="21"/>
      <c r="L145" s="28"/>
      <c r="M145" s="21"/>
      <c r="N145" s="28"/>
      <c r="O145" s="21"/>
      <c r="P145" s="28"/>
      <c r="Q145" s="21"/>
      <c r="R145" s="28"/>
      <c r="S145" s="21"/>
      <c r="T145" s="28"/>
      <c r="U145" s="21"/>
      <c r="V145" s="28"/>
      <c r="W145" s="21"/>
      <c r="X145" s="28"/>
      <c r="Y145" s="21"/>
      <c r="Z145" s="29"/>
      <c r="AA145" s="29"/>
      <c r="AB145" s="29"/>
    </row>
    <row r="146" spans="2:28" ht="11.1" customHeight="1">
      <c r="B146" s="27"/>
      <c r="C146" s="26"/>
      <c r="D146" s="26"/>
      <c r="E146" s="26"/>
      <c r="F146" s="28"/>
      <c r="G146" s="25"/>
      <c r="H146" s="28"/>
      <c r="I146" s="25"/>
      <c r="J146" s="28"/>
      <c r="K146" s="25"/>
      <c r="L146" s="28"/>
      <c r="M146" s="25"/>
      <c r="N146" s="28"/>
      <c r="O146" s="25"/>
      <c r="P146" s="28"/>
      <c r="Q146" s="25"/>
      <c r="R146" s="28"/>
      <c r="S146" s="25"/>
      <c r="T146" s="28"/>
      <c r="U146" s="25"/>
      <c r="V146" s="28"/>
      <c r="W146" s="25"/>
      <c r="X146" s="28"/>
      <c r="Y146" s="25"/>
      <c r="Z146" s="29"/>
      <c r="AA146" s="29"/>
      <c r="AB146" s="29"/>
    </row>
    <row r="147" spans="2:28" ht="11.1" customHeight="1">
      <c r="B147" s="30"/>
      <c r="C147" s="26"/>
      <c r="D147" s="26"/>
      <c r="E147" s="26"/>
      <c r="F147" s="28"/>
      <c r="G147" s="21"/>
      <c r="H147" s="28"/>
      <c r="I147" s="21"/>
      <c r="J147" s="28"/>
      <c r="K147" s="21"/>
      <c r="L147" s="28"/>
      <c r="M147" s="21"/>
      <c r="N147" s="28"/>
      <c r="O147" s="21"/>
      <c r="P147" s="28"/>
      <c r="Q147" s="21"/>
      <c r="R147" s="28"/>
      <c r="S147" s="21"/>
      <c r="T147" s="28"/>
      <c r="U147" s="21"/>
      <c r="V147" s="28"/>
      <c r="W147" s="21"/>
      <c r="X147" s="28"/>
      <c r="Y147" s="21"/>
      <c r="Z147" s="29"/>
      <c r="AA147" s="29"/>
      <c r="AB147" s="29"/>
    </row>
    <row r="148" spans="2:28" ht="11.1" customHeight="1">
      <c r="B148" s="27"/>
      <c r="C148" s="26"/>
      <c r="D148" s="26"/>
      <c r="E148" s="26"/>
      <c r="F148" s="28"/>
      <c r="G148" s="25"/>
      <c r="H148" s="28"/>
      <c r="I148" s="25"/>
      <c r="J148" s="28"/>
      <c r="K148" s="25"/>
      <c r="L148" s="28"/>
      <c r="M148" s="25"/>
      <c r="N148" s="28"/>
      <c r="O148" s="25"/>
      <c r="P148" s="28"/>
      <c r="Q148" s="25"/>
      <c r="R148" s="28"/>
      <c r="S148" s="25"/>
      <c r="T148" s="28"/>
      <c r="U148" s="25"/>
      <c r="V148" s="28"/>
      <c r="W148" s="25"/>
      <c r="X148" s="28"/>
      <c r="Y148" s="25"/>
      <c r="Z148" s="29"/>
      <c r="AA148" s="29"/>
      <c r="AB148" s="29"/>
    </row>
    <row r="149" spans="2:28" ht="11.1" customHeight="1">
      <c r="B149" s="30"/>
      <c r="C149" s="26"/>
      <c r="D149" s="26"/>
      <c r="E149" s="26"/>
      <c r="F149" s="28"/>
      <c r="G149" s="21"/>
      <c r="H149" s="28"/>
      <c r="I149" s="21"/>
      <c r="J149" s="28"/>
      <c r="K149" s="21"/>
      <c r="L149" s="28"/>
      <c r="M149" s="21"/>
      <c r="N149" s="28"/>
      <c r="O149" s="21"/>
      <c r="P149" s="28"/>
      <c r="Q149" s="21"/>
      <c r="R149" s="28"/>
      <c r="S149" s="21"/>
      <c r="T149" s="28"/>
      <c r="U149" s="21"/>
      <c r="V149" s="28"/>
      <c r="W149" s="21"/>
      <c r="X149" s="28"/>
      <c r="Y149" s="21"/>
      <c r="Z149" s="29"/>
      <c r="AA149" s="29"/>
      <c r="AB149" s="29"/>
    </row>
    <row r="150" spans="2:28" ht="11.1" customHeight="1">
      <c r="B150" s="27"/>
      <c r="C150" s="26"/>
      <c r="D150" s="26"/>
      <c r="E150" s="26"/>
      <c r="F150" s="28"/>
      <c r="G150" s="25"/>
      <c r="H150" s="28"/>
      <c r="I150" s="25"/>
      <c r="J150" s="28"/>
      <c r="K150" s="25"/>
      <c r="L150" s="28"/>
      <c r="M150" s="25"/>
      <c r="N150" s="28"/>
      <c r="O150" s="25"/>
      <c r="P150" s="28"/>
      <c r="Q150" s="25"/>
      <c r="R150" s="28"/>
      <c r="S150" s="25"/>
      <c r="T150" s="28"/>
      <c r="U150" s="25"/>
      <c r="V150" s="28"/>
      <c r="W150" s="25"/>
      <c r="X150" s="28"/>
      <c r="Y150" s="25"/>
      <c r="Z150" s="29"/>
      <c r="AA150" s="29"/>
      <c r="AB150" s="29"/>
    </row>
    <row r="151" spans="2:28" ht="11.1" customHeight="1">
      <c r="B151" s="30"/>
      <c r="C151" s="26"/>
      <c r="D151" s="26"/>
      <c r="E151" s="26"/>
      <c r="F151" s="28"/>
      <c r="G151" s="21"/>
      <c r="H151" s="28"/>
      <c r="I151" s="21"/>
      <c r="J151" s="28"/>
      <c r="K151" s="21"/>
      <c r="L151" s="28"/>
      <c r="M151" s="21"/>
      <c r="N151" s="28"/>
      <c r="O151" s="21"/>
      <c r="P151" s="28"/>
      <c r="Q151" s="21"/>
      <c r="R151" s="28"/>
      <c r="S151" s="21"/>
      <c r="T151" s="28"/>
      <c r="U151" s="21"/>
      <c r="V151" s="28"/>
      <c r="W151" s="21"/>
      <c r="X151" s="28"/>
      <c r="Y151" s="21"/>
      <c r="Z151" s="29"/>
      <c r="AA151" s="29"/>
      <c r="AB151" s="29"/>
    </row>
    <row r="152" spans="2:28" ht="11.1" customHeight="1">
      <c r="B152" s="27"/>
      <c r="C152" s="26"/>
      <c r="D152" s="26"/>
      <c r="E152" s="26"/>
      <c r="F152" s="28"/>
      <c r="G152" s="25"/>
      <c r="H152" s="28"/>
      <c r="I152" s="25"/>
      <c r="J152" s="28"/>
      <c r="K152" s="25"/>
      <c r="L152" s="28"/>
      <c r="M152" s="25"/>
      <c r="N152" s="28"/>
      <c r="O152" s="25"/>
      <c r="P152" s="28"/>
      <c r="Q152" s="25"/>
      <c r="R152" s="28"/>
      <c r="S152" s="25"/>
      <c r="T152" s="28"/>
      <c r="U152" s="25"/>
      <c r="V152" s="28"/>
      <c r="W152" s="25"/>
      <c r="X152" s="28"/>
      <c r="Y152" s="25"/>
      <c r="Z152" s="29"/>
      <c r="AA152" s="29"/>
      <c r="AB152" s="29"/>
    </row>
    <row r="153" spans="2:28" ht="11.1" customHeight="1">
      <c r="B153" s="30"/>
      <c r="C153" s="26"/>
      <c r="D153" s="26"/>
      <c r="E153" s="26"/>
      <c r="F153" s="28"/>
      <c r="G153" s="21"/>
      <c r="H153" s="28"/>
      <c r="I153" s="21"/>
      <c r="J153" s="28"/>
      <c r="K153" s="21"/>
      <c r="L153" s="28"/>
      <c r="M153" s="21"/>
      <c r="N153" s="28"/>
      <c r="O153" s="21"/>
      <c r="P153" s="28"/>
      <c r="Q153" s="21"/>
      <c r="R153" s="28"/>
      <c r="S153" s="21"/>
      <c r="T153" s="28"/>
      <c r="U153" s="21"/>
      <c r="V153" s="28"/>
      <c r="W153" s="21"/>
      <c r="X153" s="28"/>
      <c r="Y153" s="21"/>
      <c r="Z153" s="29"/>
      <c r="AA153" s="29"/>
      <c r="AB153" s="29"/>
    </row>
    <row r="154" spans="2:28" ht="11.1" customHeight="1">
      <c r="B154" s="27"/>
      <c r="C154" s="26"/>
      <c r="D154" s="26"/>
      <c r="E154" s="26"/>
      <c r="F154" s="28"/>
      <c r="G154" s="25"/>
      <c r="H154" s="28"/>
      <c r="I154" s="25"/>
      <c r="J154" s="28"/>
      <c r="K154" s="25"/>
      <c r="L154" s="28"/>
      <c r="M154" s="25"/>
      <c r="N154" s="28"/>
      <c r="O154" s="25"/>
      <c r="P154" s="28"/>
      <c r="Q154" s="25"/>
      <c r="R154" s="28"/>
      <c r="S154" s="25"/>
      <c r="T154" s="28"/>
      <c r="U154" s="25"/>
      <c r="V154" s="28"/>
      <c r="W154" s="25"/>
      <c r="X154" s="28"/>
      <c r="Y154" s="25"/>
      <c r="Z154" s="29"/>
      <c r="AA154" s="29"/>
      <c r="AB154" s="29"/>
    </row>
    <row r="155" spans="2:28" ht="11.1" customHeight="1">
      <c r="B155" s="30"/>
      <c r="C155" s="26"/>
      <c r="D155" s="26"/>
      <c r="E155" s="26"/>
      <c r="F155" s="28"/>
      <c r="G155" s="21"/>
      <c r="H155" s="28"/>
      <c r="I155" s="21"/>
      <c r="J155" s="28"/>
      <c r="K155" s="21"/>
      <c r="L155" s="28"/>
      <c r="M155" s="21"/>
      <c r="N155" s="28"/>
      <c r="O155" s="21"/>
      <c r="P155" s="28"/>
      <c r="Q155" s="21"/>
      <c r="R155" s="28"/>
      <c r="S155" s="21"/>
      <c r="T155" s="28"/>
      <c r="U155" s="21"/>
      <c r="V155" s="28"/>
      <c r="W155" s="21"/>
      <c r="X155" s="28"/>
      <c r="Y155" s="21"/>
      <c r="Z155" s="29"/>
      <c r="AA155" s="29"/>
      <c r="AB155" s="29"/>
    </row>
    <row r="156" spans="2:28" ht="11.1" customHeight="1">
      <c r="B156" s="27"/>
      <c r="C156" s="26"/>
      <c r="D156" s="26"/>
      <c r="E156" s="26"/>
      <c r="F156" s="28"/>
      <c r="G156" s="25"/>
      <c r="H156" s="28"/>
      <c r="I156" s="25"/>
      <c r="J156" s="28"/>
      <c r="K156" s="25"/>
      <c r="L156" s="28"/>
      <c r="M156" s="25"/>
      <c r="N156" s="28"/>
      <c r="O156" s="25"/>
      <c r="P156" s="28"/>
      <c r="Q156" s="25"/>
      <c r="R156" s="28"/>
      <c r="S156" s="25"/>
      <c r="T156" s="28"/>
      <c r="U156" s="25"/>
      <c r="V156" s="28"/>
      <c r="W156" s="25"/>
      <c r="X156" s="28"/>
      <c r="Y156" s="25"/>
      <c r="Z156" s="29"/>
      <c r="AA156" s="29"/>
      <c r="AB156" s="29"/>
    </row>
    <row r="157" spans="2:28" ht="11.1" customHeight="1">
      <c r="B157" s="30"/>
      <c r="C157" s="26"/>
      <c r="D157" s="26"/>
      <c r="E157" s="26"/>
      <c r="F157" s="28"/>
      <c r="G157" s="21"/>
      <c r="H157" s="28"/>
      <c r="I157" s="21"/>
      <c r="J157" s="28"/>
      <c r="K157" s="21"/>
      <c r="L157" s="28"/>
      <c r="M157" s="21"/>
      <c r="N157" s="28"/>
      <c r="O157" s="21"/>
      <c r="P157" s="28"/>
      <c r="Q157" s="21"/>
      <c r="R157" s="28"/>
      <c r="S157" s="21"/>
      <c r="T157" s="28"/>
      <c r="U157" s="21"/>
      <c r="V157" s="28"/>
      <c r="W157" s="21"/>
      <c r="X157" s="28"/>
      <c r="Y157" s="21"/>
      <c r="Z157" s="29"/>
      <c r="AA157" s="29"/>
      <c r="AB157" s="29"/>
    </row>
    <row r="158" spans="2:28" ht="11.1" customHeight="1">
      <c r="B158" s="27"/>
      <c r="C158" s="26"/>
      <c r="D158" s="26"/>
      <c r="E158" s="26"/>
      <c r="F158" s="28"/>
      <c r="G158" s="25"/>
      <c r="H158" s="28"/>
      <c r="I158" s="25"/>
      <c r="J158" s="28"/>
      <c r="K158" s="25"/>
      <c r="L158" s="28"/>
      <c r="M158" s="25"/>
      <c r="N158" s="28"/>
      <c r="O158" s="25"/>
      <c r="P158" s="28"/>
      <c r="Q158" s="25"/>
      <c r="R158" s="28"/>
      <c r="S158" s="25"/>
      <c r="T158" s="28"/>
      <c r="U158" s="25"/>
      <c r="V158" s="28"/>
      <c r="W158" s="25"/>
      <c r="X158" s="28"/>
      <c r="Y158" s="25"/>
      <c r="Z158" s="29"/>
      <c r="AA158" s="29"/>
      <c r="AB158" s="29"/>
    </row>
    <row r="159" spans="2:28" ht="11.1" customHeight="1">
      <c r="B159" s="30"/>
      <c r="C159" s="26"/>
      <c r="D159" s="26"/>
      <c r="E159" s="26"/>
      <c r="F159" s="28"/>
      <c r="G159" s="21"/>
      <c r="H159" s="28"/>
      <c r="I159" s="21"/>
      <c r="J159" s="28"/>
      <c r="K159" s="21"/>
      <c r="L159" s="28"/>
      <c r="M159" s="21"/>
      <c r="N159" s="28"/>
      <c r="O159" s="21"/>
      <c r="P159" s="28"/>
      <c r="Q159" s="21"/>
      <c r="R159" s="28"/>
      <c r="S159" s="21"/>
      <c r="T159" s="28"/>
      <c r="U159" s="21"/>
      <c r="V159" s="28"/>
      <c r="W159" s="21"/>
      <c r="X159" s="28"/>
      <c r="Y159" s="21"/>
      <c r="Z159" s="29"/>
      <c r="AA159" s="29"/>
      <c r="AB159" s="29"/>
    </row>
    <row r="160" spans="2:28" ht="11.1" customHeight="1">
      <c r="B160" s="27"/>
      <c r="C160" s="26"/>
      <c r="D160" s="26"/>
      <c r="E160" s="26"/>
      <c r="F160" s="28"/>
      <c r="G160" s="25"/>
      <c r="H160" s="28"/>
      <c r="I160" s="25"/>
      <c r="J160" s="28"/>
      <c r="K160" s="25"/>
      <c r="L160" s="28"/>
      <c r="M160" s="25"/>
      <c r="N160" s="28"/>
      <c r="O160" s="25"/>
      <c r="P160" s="28"/>
      <c r="Q160" s="25"/>
      <c r="R160" s="28"/>
      <c r="S160" s="25"/>
      <c r="T160" s="28"/>
      <c r="U160" s="25"/>
      <c r="V160" s="28"/>
      <c r="W160" s="25"/>
      <c r="X160" s="28"/>
      <c r="Y160" s="25"/>
      <c r="Z160" s="29"/>
      <c r="AA160" s="29"/>
      <c r="AB160" s="29"/>
    </row>
    <row r="161" spans="2:31" ht="11.1" customHeight="1">
      <c r="B161" s="30"/>
      <c r="C161" s="26"/>
      <c r="D161" s="26"/>
      <c r="E161" s="26"/>
      <c r="F161" s="28"/>
      <c r="G161" s="21"/>
      <c r="H161" s="28"/>
      <c r="I161" s="21"/>
      <c r="J161" s="28"/>
      <c r="K161" s="21"/>
      <c r="L161" s="28"/>
      <c r="M161" s="21"/>
      <c r="N161" s="28"/>
      <c r="O161" s="21"/>
      <c r="P161" s="28"/>
      <c r="Q161" s="21"/>
      <c r="R161" s="28"/>
      <c r="S161" s="21"/>
      <c r="T161" s="28"/>
      <c r="U161" s="21"/>
      <c r="V161" s="28"/>
      <c r="W161" s="21"/>
      <c r="X161" s="28"/>
      <c r="Y161" s="21"/>
      <c r="Z161" s="29"/>
      <c r="AA161" s="29"/>
      <c r="AB161" s="29"/>
    </row>
    <row r="162" spans="2:31" ht="11.1" customHeight="1">
      <c r="B162" s="27"/>
      <c r="C162" s="26"/>
      <c r="D162" s="26"/>
      <c r="E162" s="26"/>
      <c r="F162" s="28"/>
      <c r="G162" s="25"/>
      <c r="H162" s="28"/>
      <c r="I162" s="25"/>
      <c r="J162" s="28"/>
      <c r="K162" s="25"/>
      <c r="L162" s="28"/>
      <c r="M162" s="25"/>
      <c r="N162" s="28"/>
      <c r="O162" s="25"/>
      <c r="P162" s="28"/>
      <c r="Q162" s="25"/>
      <c r="R162" s="28"/>
      <c r="S162" s="25"/>
      <c r="T162" s="28"/>
      <c r="U162" s="25"/>
      <c r="V162" s="28"/>
      <c r="W162" s="25"/>
      <c r="X162" s="28"/>
      <c r="Y162" s="25"/>
      <c r="Z162" s="29"/>
      <c r="AA162" s="29"/>
      <c r="AB162" s="29"/>
    </row>
    <row r="163" spans="2:31" ht="11.1" customHeight="1">
      <c r="B163" s="30"/>
      <c r="C163" s="26"/>
      <c r="D163" s="26"/>
      <c r="E163" s="26"/>
      <c r="F163" s="28"/>
      <c r="G163" s="21"/>
      <c r="H163" s="28"/>
      <c r="I163" s="21"/>
      <c r="J163" s="28"/>
      <c r="K163" s="21"/>
      <c r="L163" s="28"/>
      <c r="M163" s="21"/>
      <c r="N163" s="28"/>
      <c r="O163" s="21"/>
      <c r="P163" s="28"/>
      <c r="Q163" s="21"/>
      <c r="R163" s="28"/>
      <c r="S163" s="21"/>
      <c r="T163" s="28"/>
      <c r="U163" s="21"/>
      <c r="V163" s="28"/>
      <c r="W163" s="21"/>
      <c r="X163" s="28"/>
      <c r="Y163" s="21"/>
      <c r="Z163" s="29"/>
      <c r="AA163" s="29"/>
      <c r="AB163" s="29"/>
    </row>
    <row r="164" spans="2:31" ht="11.1" customHeight="1">
      <c r="B164" s="27"/>
      <c r="C164" s="26"/>
      <c r="D164" s="26"/>
      <c r="E164" s="26"/>
      <c r="F164" s="28"/>
      <c r="G164" s="25"/>
      <c r="H164" s="28"/>
      <c r="I164" s="25"/>
      <c r="J164" s="28"/>
      <c r="K164" s="25"/>
      <c r="L164" s="28"/>
      <c r="M164" s="25"/>
      <c r="N164" s="28"/>
      <c r="O164" s="25"/>
      <c r="P164" s="28"/>
      <c r="Q164" s="25"/>
      <c r="R164" s="28"/>
      <c r="S164" s="25"/>
      <c r="T164" s="28"/>
      <c r="U164" s="25"/>
      <c r="V164" s="28"/>
      <c r="W164" s="25"/>
      <c r="X164" s="28"/>
      <c r="Y164" s="25"/>
      <c r="Z164" s="29"/>
      <c r="AA164" s="29"/>
      <c r="AB164" s="29"/>
      <c r="AC164" s="4"/>
      <c r="AD164" s="4"/>
      <c r="AE164" s="4"/>
    </row>
    <row r="165" spans="2:31" ht="15.75">
      <c r="B165" s="30"/>
      <c r="C165" s="26"/>
      <c r="D165" s="26"/>
      <c r="E165" s="26"/>
      <c r="F165" s="28"/>
      <c r="G165" s="21"/>
      <c r="H165" s="28"/>
      <c r="I165" s="21"/>
      <c r="J165" s="28"/>
      <c r="K165" s="21"/>
      <c r="L165" s="28"/>
      <c r="M165" s="21"/>
      <c r="N165" s="28"/>
      <c r="O165" s="21"/>
      <c r="P165" s="28"/>
      <c r="Q165" s="21"/>
      <c r="R165" s="28"/>
      <c r="S165" s="21"/>
      <c r="T165" s="28"/>
      <c r="U165" s="21"/>
      <c r="V165" s="28"/>
      <c r="W165" s="21"/>
      <c r="X165" s="28"/>
      <c r="Y165" s="21"/>
      <c r="Z165" s="29"/>
      <c r="AA165" s="29"/>
      <c r="AB165" s="29"/>
      <c r="AC165" s="4"/>
      <c r="AD165" s="4"/>
      <c r="AE165" s="4"/>
    </row>
    <row r="166" spans="2:31" ht="15">
      <c r="B166" s="27"/>
      <c r="C166" s="26"/>
      <c r="D166" s="26"/>
      <c r="E166" s="26"/>
      <c r="F166" s="28"/>
      <c r="G166" s="25"/>
      <c r="H166" s="28"/>
      <c r="I166" s="25"/>
      <c r="J166" s="28"/>
      <c r="K166" s="25"/>
      <c r="L166" s="28"/>
      <c r="M166" s="25"/>
      <c r="N166" s="28"/>
      <c r="O166" s="25"/>
      <c r="P166" s="28"/>
      <c r="Q166" s="25"/>
      <c r="R166" s="28"/>
      <c r="S166" s="25"/>
      <c r="T166" s="28"/>
      <c r="U166" s="25"/>
      <c r="V166" s="28"/>
      <c r="W166" s="25"/>
      <c r="X166" s="28"/>
      <c r="Y166" s="25"/>
      <c r="Z166" s="29"/>
      <c r="AA166" s="29"/>
      <c r="AB166" s="29"/>
      <c r="AC166" s="4"/>
      <c r="AD166" s="4"/>
      <c r="AE166" s="4"/>
    </row>
    <row r="167" spans="2:31" ht="15.75">
      <c r="B167" s="30"/>
      <c r="C167" s="26"/>
      <c r="D167" s="26"/>
      <c r="E167" s="26"/>
      <c r="F167" s="28"/>
      <c r="G167" s="21"/>
      <c r="H167" s="28"/>
      <c r="I167" s="21"/>
      <c r="J167" s="28"/>
      <c r="K167" s="21"/>
      <c r="L167" s="28"/>
      <c r="M167" s="21"/>
      <c r="N167" s="28"/>
      <c r="O167" s="21"/>
      <c r="P167" s="28"/>
      <c r="Q167" s="21"/>
      <c r="R167" s="28"/>
      <c r="S167" s="21"/>
      <c r="T167" s="28"/>
      <c r="U167" s="21"/>
      <c r="V167" s="28"/>
      <c r="W167" s="21"/>
      <c r="X167" s="28"/>
      <c r="Y167" s="21"/>
      <c r="Z167" s="29"/>
      <c r="AA167" s="29"/>
      <c r="AB167" s="29"/>
      <c r="AC167" s="4"/>
      <c r="AD167" s="4"/>
      <c r="AE167" s="4"/>
    </row>
    <row r="168" spans="2:31" ht="15">
      <c r="B168" s="27"/>
      <c r="C168" s="26"/>
      <c r="D168" s="26"/>
      <c r="E168" s="26"/>
      <c r="F168" s="28"/>
      <c r="G168" s="25"/>
      <c r="H168" s="28"/>
      <c r="I168" s="25"/>
      <c r="J168" s="28"/>
      <c r="K168" s="25"/>
      <c r="L168" s="28"/>
      <c r="M168" s="25"/>
      <c r="N168" s="28"/>
      <c r="O168" s="25"/>
      <c r="P168" s="28"/>
      <c r="Q168" s="25"/>
      <c r="R168" s="28"/>
      <c r="S168" s="25"/>
      <c r="T168" s="28"/>
      <c r="U168" s="25"/>
      <c r="V168" s="28"/>
      <c r="W168" s="25"/>
      <c r="X168" s="28"/>
      <c r="Y168" s="25"/>
      <c r="Z168" s="29"/>
      <c r="AA168" s="29"/>
      <c r="AB168" s="29"/>
      <c r="AC168" s="4"/>
      <c r="AD168" s="4"/>
      <c r="AE168" s="4"/>
    </row>
    <row r="169" spans="2:31" ht="15.75">
      <c r="B169" s="30"/>
      <c r="C169" s="26"/>
      <c r="D169" s="26"/>
      <c r="E169" s="26"/>
      <c r="F169" s="28"/>
      <c r="G169" s="21"/>
      <c r="H169" s="28"/>
      <c r="I169" s="21"/>
      <c r="J169" s="28"/>
      <c r="K169" s="21"/>
      <c r="L169" s="28"/>
      <c r="M169" s="21"/>
      <c r="N169" s="28"/>
      <c r="O169" s="21"/>
      <c r="P169" s="28"/>
      <c r="Q169" s="21"/>
      <c r="R169" s="28"/>
      <c r="S169" s="21"/>
      <c r="T169" s="28"/>
      <c r="U169" s="21"/>
      <c r="V169" s="28"/>
      <c r="W169" s="21"/>
      <c r="X169" s="28"/>
      <c r="Y169" s="21"/>
      <c r="Z169" s="29"/>
      <c r="AA169" s="29"/>
      <c r="AB169" s="29"/>
      <c r="AC169" s="4"/>
      <c r="AD169" s="4"/>
      <c r="AE169" s="4"/>
    </row>
    <row r="170" spans="2:31" ht="15">
      <c r="B170" s="27"/>
      <c r="C170" s="26"/>
      <c r="D170" s="26"/>
      <c r="E170" s="26"/>
      <c r="F170" s="28"/>
      <c r="G170" s="25"/>
      <c r="H170" s="28"/>
      <c r="I170" s="25"/>
      <c r="J170" s="28"/>
      <c r="K170" s="25"/>
      <c r="L170" s="28"/>
      <c r="M170" s="25"/>
      <c r="N170" s="28"/>
      <c r="O170" s="25"/>
      <c r="P170" s="28"/>
      <c r="Q170" s="25"/>
      <c r="R170" s="28"/>
      <c r="S170" s="25"/>
      <c r="T170" s="28"/>
      <c r="U170" s="25"/>
      <c r="V170" s="28"/>
      <c r="W170" s="25"/>
      <c r="X170" s="28"/>
      <c r="Y170" s="25"/>
      <c r="Z170" s="29"/>
      <c r="AA170" s="29"/>
      <c r="AB170" s="29"/>
      <c r="AC170" s="4"/>
      <c r="AD170" s="4"/>
      <c r="AE170" s="4"/>
    </row>
    <row r="171" spans="2:31" ht="15.75">
      <c r="B171" s="30"/>
      <c r="C171" s="26"/>
      <c r="D171" s="26"/>
      <c r="E171" s="26"/>
      <c r="F171" s="28"/>
      <c r="G171" s="21"/>
      <c r="H171" s="28"/>
      <c r="I171" s="21"/>
      <c r="J171" s="28"/>
      <c r="K171" s="21"/>
      <c r="L171" s="28"/>
      <c r="M171" s="21"/>
      <c r="N171" s="28"/>
      <c r="O171" s="21"/>
      <c r="P171" s="28"/>
      <c r="Q171" s="21"/>
      <c r="R171" s="28"/>
      <c r="S171" s="21"/>
      <c r="T171" s="28"/>
      <c r="U171" s="21"/>
      <c r="V171" s="28"/>
      <c r="W171" s="21"/>
      <c r="X171" s="28"/>
      <c r="Y171" s="21"/>
      <c r="Z171" s="29"/>
      <c r="AA171" s="29"/>
      <c r="AB171" s="29"/>
      <c r="AC171" s="4"/>
      <c r="AD171" s="4"/>
      <c r="AE171" s="4"/>
    </row>
    <row r="172" spans="2:31" ht="15">
      <c r="B172" s="27"/>
      <c r="C172" s="26"/>
      <c r="D172" s="26"/>
      <c r="E172" s="26"/>
      <c r="F172" s="28"/>
      <c r="G172" s="25"/>
      <c r="H172" s="28"/>
      <c r="I172" s="25"/>
      <c r="J172" s="28"/>
      <c r="K172" s="25"/>
      <c r="L172" s="28"/>
      <c r="M172" s="25"/>
      <c r="N172" s="28"/>
      <c r="O172" s="25"/>
      <c r="P172" s="28"/>
      <c r="Q172" s="25"/>
      <c r="R172" s="28"/>
      <c r="S172" s="25"/>
      <c r="T172" s="28"/>
      <c r="U172" s="25"/>
      <c r="V172" s="28"/>
      <c r="W172" s="25"/>
      <c r="X172" s="28"/>
      <c r="Y172" s="25"/>
      <c r="Z172" s="29"/>
      <c r="AA172" s="29"/>
      <c r="AB172" s="29"/>
      <c r="AC172" s="4"/>
      <c r="AD172" s="4"/>
      <c r="AE172" s="4"/>
    </row>
    <row r="173" spans="2:31" ht="15.75">
      <c r="B173" s="30"/>
      <c r="C173" s="26"/>
      <c r="D173" s="26"/>
      <c r="E173" s="26"/>
      <c r="F173" s="28"/>
      <c r="G173" s="21"/>
      <c r="H173" s="28"/>
      <c r="I173" s="21"/>
      <c r="J173" s="28"/>
      <c r="K173" s="21"/>
      <c r="L173" s="28"/>
      <c r="M173" s="21"/>
      <c r="N173" s="28"/>
      <c r="O173" s="21"/>
      <c r="P173" s="28"/>
      <c r="Q173" s="21"/>
      <c r="R173" s="28"/>
      <c r="S173" s="21"/>
      <c r="T173" s="28"/>
      <c r="U173" s="21"/>
      <c r="V173" s="28"/>
      <c r="W173" s="21"/>
      <c r="X173" s="28"/>
      <c r="Y173" s="21"/>
      <c r="Z173" s="29"/>
      <c r="AA173" s="29"/>
      <c r="AB173" s="29"/>
      <c r="AC173" s="4"/>
      <c r="AD173" s="4"/>
      <c r="AE173" s="4"/>
    </row>
    <row r="174" spans="2:31" ht="15">
      <c r="B174" s="27"/>
      <c r="C174" s="26"/>
      <c r="D174" s="26"/>
      <c r="E174" s="26"/>
      <c r="F174" s="28"/>
      <c r="G174" s="25"/>
      <c r="H174" s="28"/>
      <c r="I174" s="25"/>
      <c r="J174" s="28"/>
      <c r="K174" s="25"/>
      <c r="L174" s="28"/>
      <c r="M174" s="25"/>
      <c r="N174" s="28"/>
      <c r="O174" s="25"/>
      <c r="P174" s="28"/>
      <c r="Q174" s="25"/>
      <c r="R174" s="28"/>
      <c r="S174" s="25"/>
      <c r="T174" s="28"/>
      <c r="U174" s="25"/>
      <c r="V174" s="28"/>
      <c r="W174" s="25"/>
      <c r="X174" s="28"/>
      <c r="Y174" s="25"/>
      <c r="Z174" s="29"/>
      <c r="AA174" s="29"/>
      <c r="AB174" s="29"/>
      <c r="AC174" s="4"/>
      <c r="AD174" s="4"/>
      <c r="AE174" s="4"/>
    </row>
    <row r="175" spans="2:31" ht="15.75">
      <c r="B175" s="30"/>
      <c r="C175" s="26"/>
      <c r="D175" s="26"/>
      <c r="E175" s="26"/>
      <c r="F175" s="28"/>
      <c r="G175" s="21"/>
      <c r="H175" s="28"/>
      <c r="I175" s="21"/>
      <c r="J175" s="28"/>
      <c r="K175" s="21"/>
      <c r="L175" s="28"/>
      <c r="M175" s="21"/>
      <c r="N175" s="28"/>
      <c r="O175" s="21"/>
      <c r="P175" s="28"/>
      <c r="Q175" s="21"/>
      <c r="R175" s="28"/>
      <c r="S175" s="21"/>
      <c r="T175" s="28"/>
      <c r="U175" s="21"/>
      <c r="V175" s="28"/>
      <c r="W175" s="21"/>
      <c r="X175" s="28"/>
      <c r="Y175" s="21"/>
      <c r="Z175" s="29"/>
      <c r="AA175" s="29"/>
      <c r="AB175" s="29"/>
      <c r="AC175" s="4"/>
      <c r="AD175" s="4"/>
      <c r="AE175" s="4"/>
    </row>
    <row r="176" spans="2:31" ht="15">
      <c r="B176" s="27"/>
      <c r="C176" s="26"/>
      <c r="D176" s="26"/>
      <c r="E176" s="26"/>
      <c r="F176" s="28"/>
      <c r="G176" s="25"/>
      <c r="H176" s="28"/>
      <c r="I176" s="25"/>
      <c r="J176" s="28"/>
      <c r="K176" s="25"/>
      <c r="L176" s="28"/>
      <c r="M176" s="25"/>
      <c r="N176" s="28"/>
      <c r="O176" s="25"/>
      <c r="P176" s="28"/>
      <c r="Q176" s="25"/>
      <c r="R176" s="28"/>
      <c r="S176" s="25"/>
      <c r="T176" s="28"/>
      <c r="U176" s="25"/>
      <c r="V176" s="28"/>
      <c r="W176" s="25"/>
      <c r="X176" s="28"/>
      <c r="Y176" s="25"/>
      <c r="Z176" s="29"/>
      <c r="AA176" s="29"/>
      <c r="AB176" s="29"/>
      <c r="AC176" s="4"/>
      <c r="AD176" s="4"/>
      <c r="AE176" s="4"/>
    </row>
    <row r="177" spans="2:31" ht="15.75">
      <c r="B177" s="30"/>
      <c r="C177" s="26"/>
      <c r="D177" s="26"/>
      <c r="E177" s="26"/>
      <c r="F177" s="28"/>
      <c r="G177" s="21"/>
      <c r="H177" s="28"/>
      <c r="I177" s="21"/>
      <c r="J177" s="28"/>
      <c r="K177" s="21"/>
      <c r="L177" s="28"/>
      <c r="M177" s="21"/>
      <c r="N177" s="28"/>
      <c r="O177" s="21"/>
      <c r="P177" s="28"/>
      <c r="Q177" s="21"/>
      <c r="R177" s="28"/>
      <c r="S177" s="21"/>
      <c r="T177" s="28"/>
      <c r="U177" s="21"/>
      <c r="V177" s="28"/>
      <c r="W177" s="21"/>
      <c r="X177" s="28"/>
      <c r="Y177" s="21"/>
      <c r="Z177" s="29"/>
      <c r="AA177" s="29"/>
      <c r="AB177" s="29"/>
      <c r="AC177" s="4"/>
      <c r="AD177" s="4"/>
      <c r="AE177" s="4"/>
    </row>
    <row r="178" spans="2:31" ht="15">
      <c r="B178" s="27"/>
      <c r="C178" s="26"/>
      <c r="D178" s="26"/>
      <c r="E178" s="26"/>
      <c r="F178" s="28"/>
      <c r="G178" s="25"/>
      <c r="H178" s="28"/>
      <c r="I178" s="25"/>
      <c r="J178" s="28"/>
      <c r="K178" s="25"/>
      <c r="L178" s="28"/>
      <c r="M178" s="25"/>
      <c r="N178" s="28"/>
      <c r="O178" s="25"/>
      <c r="P178" s="28"/>
      <c r="Q178" s="25"/>
      <c r="R178" s="28"/>
      <c r="S178" s="25"/>
      <c r="T178" s="28"/>
      <c r="U178" s="25"/>
      <c r="V178" s="28"/>
      <c r="W178" s="25"/>
      <c r="X178" s="28"/>
      <c r="Y178" s="25"/>
      <c r="Z178" s="29"/>
      <c r="AA178" s="29"/>
      <c r="AB178" s="29"/>
      <c r="AC178" s="4"/>
      <c r="AD178" s="4"/>
      <c r="AE178" s="4"/>
    </row>
    <row r="179" spans="2:31" ht="15.75">
      <c r="B179" s="30"/>
      <c r="C179" s="26"/>
      <c r="D179" s="26"/>
      <c r="E179" s="26"/>
      <c r="F179" s="28"/>
      <c r="G179" s="21"/>
      <c r="H179" s="28"/>
      <c r="I179" s="21"/>
      <c r="J179" s="28"/>
      <c r="K179" s="21"/>
      <c r="L179" s="28"/>
      <c r="M179" s="21"/>
      <c r="N179" s="28"/>
      <c r="O179" s="21"/>
      <c r="P179" s="28"/>
      <c r="Q179" s="21"/>
      <c r="R179" s="28"/>
      <c r="S179" s="21"/>
      <c r="T179" s="28"/>
      <c r="U179" s="21"/>
      <c r="V179" s="28"/>
      <c r="W179" s="21"/>
      <c r="X179" s="28"/>
      <c r="Y179" s="21"/>
      <c r="Z179" s="29"/>
      <c r="AA179" s="29"/>
      <c r="AB179" s="29"/>
      <c r="AC179" s="4"/>
      <c r="AD179" s="4"/>
      <c r="AE179" s="4"/>
    </row>
    <row r="180" spans="2:31" ht="15">
      <c r="B180" s="27"/>
      <c r="C180" s="26"/>
      <c r="D180" s="26"/>
      <c r="E180" s="26"/>
      <c r="F180" s="28"/>
      <c r="G180" s="25"/>
      <c r="H180" s="28"/>
      <c r="I180" s="25"/>
      <c r="J180" s="28"/>
      <c r="K180" s="25"/>
      <c r="L180" s="28"/>
      <c r="M180" s="25"/>
      <c r="N180" s="28"/>
      <c r="O180" s="25"/>
      <c r="P180" s="28"/>
      <c r="Q180" s="25"/>
      <c r="R180" s="28"/>
      <c r="S180" s="25"/>
      <c r="T180" s="28"/>
      <c r="U180" s="25"/>
      <c r="V180" s="28"/>
      <c r="W180" s="25"/>
      <c r="X180" s="28"/>
      <c r="Y180" s="25"/>
      <c r="Z180" s="29"/>
      <c r="AA180" s="29"/>
      <c r="AB180" s="29"/>
      <c r="AC180" s="4"/>
      <c r="AD180" s="4"/>
      <c r="AE180" s="4"/>
    </row>
    <row r="181" spans="2:31" ht="15.75">
      <c r="B181" s="30"/>
      <c r="C181" s="26"/>
      <c r="D181" s="26"/>
      <c r="E181" s="26"/>
      <c r="F181" s="28"/>
      <c r="G181" s="21"/>
      <c r="H181" s="28"/>
      <c r="I181" s="21"/>
      <c r="J181" s="28"/>
      <c r="K181" s="21"/>
      <c r="L181" s="28"/>
      <c r="M181" s="21"/>
      <c r="N181" s="28"/>
      <c r="O181" s="21"/>
      <c r="P181" s="28"/>
      <c r="Q181" s="21"/>
      <c r="R181" s="28"/>
      <c r="S181" s="21"/>
      <c r="T181" s="28"/>
      <c r="U181" s="21"/>
      <c r="V181" s="28"/>
      <c r="W181" s="21"/>
      <c r="X181" s="28"/>
      <c r="Y181" s="21"/>
      <c r="Z181" s="29"/>
      <c r="AA181" s="29"/>
      <c r="AB181" s="29"/>
      <c r="AC181" s="4"/>
      <c r="AD181" s="4"/>
      <c r="AE181" s="4"/>
    </row>
    <row r="182" spans="2:31" ht="15">
      <c r="B182" s="27"/>
      <c r="C182" s="26"/>
      <c r="D182" s="26"/>
      <c r="E182" s="26"/>
      <c r="F182" s="28"/>
      <c r="G182" s="25"/>
      <c r="H182" s="28"/>
      <c r="I182" s="25"/>
      <c r="J182" s="28"/>
      <c r="K182" s="25"/>
      <c r="L182" s="28"/>
      <c r="M182" s="25"/>
      <c r="N182" s="28"/>
      <c r="O182" s="25"/>
      <c r="P182" s="28"/>
      <c r="Q182" s="25"/>
      <c r="R182" s="28"/>
      <c r="S182" s="25"/>
      <c r="T182" s="28"/>
      <c r="U182" s="25"/>
      <c r="V182" s="28"/>
      <c r="W182" s="25"/>
      <c r="X182" s="28"/>
      <c r="Y182" s="25"/>
      <c r="Z182" s="29"/>
      <c r="AA182" s="29"/>
      <c r="AB182" s="29"/>
      <c r="AC182" s="4"/>
      <c r="AD182" s="4"/>
      <c r="AE182" s="4"/>
    </row>
    <row r="183" spans="2:31" ht="15.75">
      <c r="B183" s="30"/>
      <c r="C183" s="26"/>
      <c r="D183" s="26"/>
      <c r="E183" s="26"/>
      <c r="F183" s="28"/>
      <c r="G183" s="21"/>
      <c r="H183" s="28"/>
      <c r="I183" s="21"/>
      <c r="J183" s="28"/>
      <c r="K183" s="21"/>
      <c r="L183" s="28"/>
      <c r="M183" s="21"/>
      <c r="N183" s="28"/>
      <c r="O183" s="21"/>
      <c r="P183" s="28"/>
      <c r="Q183" s="21"/>
      <c r="R183" s="28"/>
      <c r="S183" s="21"/>
      <c r="T183" s="28"/>
      <c r="U183" s="21"/>
      <c r="V183" s="28"/>
      <c r="W183" s="21"/>
      <c r="X183" s="28"/>
      <c r="Y183" s="21"/>
      <c r="Z183" s="29"/>
      <c r="AA183" s="29"/>
      <c r="AB183" s="29"/>
      <c r="AC183" s="4"/>
      <c r="AD183" s="4"/>
      <c r="AE183" s="4"/>
    </row>
    <row r="184" spans="2:31" ht="15">
      <c r="B184" s="27"/>
      <c r="C184" s="26"/>
      <c r="D184" s="26"/>
      <c r="E184" s="26"/>
      <c r="F184" s="28"/>
      <c r="G184" s="25"/>
      <c r="H184" s="28"/>
      <c r="I184" s="25"/>
      <c r="J184" s="28"/>
      <c r="K184" s="25"/>
      <c r="L184" s="28"/>
      <c r="M184" s="25"/>
      <c r="N184" s="28"/>
      <c r="O184" s="25"/>
      <c r="P184" s="28"/>
      <c r="Q184" s="25"/>
      <c r="R184" s="28"/>
      <c r="S184" s="25"/>
      <c r="T184" s="28"/>
      <c r="U184" s="25"/>
      <c r="V184" s="28"/>
      <c r="W184" s="25"/>
      <c r="X184" s="28"/>
      <c r="Y184" s="25"/>
      <c r="Z184" s="29"/>
      <c r="AA184" s="29"/>
      <c r="AB184" s="29"/>
      <c r="AC184" s="4"/>
      <c r="AD184" s="4"/>
      <c r="AE184" s="4"/>
    </row>
    <row r="185" spans="2:31" ht="15.75">
      <c r="B185" s="30"/>
      <c r="C185" s="26"/>
      <c r="D185" s="26"/>
      <c r="E185" s="26"/>
      <c r="F185" s="28"/>
      <c r="G185" s="21"/>
      <c r="H185" s="28"/>
      <c r="I185" s="21"/>
      <c r="J185" s="28"/>
      <c r="K185" s="21"/>
      <c r="L185" s="28"/>
      <c r="M185" s="21"/>
      <c r="N185" s="28"/>
      <c r="O185" s="21"/>
      <c r="P185" s="28"/>
      <c r="Q185" s="21"/>
      <c r="R185" s="28"/>
      <c r="S185" s="21"/>
      <c r="T185" s="28"/>
      <c r="U185" s="21"/>
      <c r="V185" s="28"/>
      <c r="W185" s="21"/>
      <c r="X185" s="28"/>
      <c r="Y185" s="21"/>
      <c r="Z185" s="29"/>
      <c r="AA185" s="29"/>
      <c r="AB185" s="29"/>
      <c r="AC185" s="4"/>
      <c r="AD185" s="4"/>
      <c r="AE185" s="4"/>
    </row>
    <row r="186" spans="2:31" ht="15">
      <c r="B186" s="27"/>
      <c r="C186" s="26"/>
      <c r="D186" s="26"/>
      <c r="E186" s="26"/>
      <c r="F186" s="28"/>
      <c r="G186" s="25"/>
      <c r="H186" s="28"/>
      <c r="I186" s="25"/>
      <c r="J186" s="28"/>
      <c r="K186" s="25"/>
      <c r="L186" s="28"/>
      <c r="M186" s="25"/>
      <c r="N186" s="28"/>
      <c r="O186" s="25"/>
      <c r="P186" s="28"/>
      <c r="Q186" s="25"/>
      <c r="R186" s="28"/>
      <c r="S186" s="25"/>
      <c r="T186" s="28"/>
      <c r="U186" s="25"/>
      <c r="V186" s="28"/>
      <c r="W186" s="25"/>
      <c r="X186" s="28"/>
      <c r="Y186" s="25"/>
      <c r="Z186" s="29"/>
      <c r="AA186" s="29"/>
      <c r="AB186" s="29"/>
      <c r="AC186" s="4"/>
      <c r="AD186" s="4"/>
      <c r="AE186" s="4"/>
    </row>
    <row r="187" spans="2:31" ht="15.75">
      <c r="B187" s="30"/>
      <c r="C187" s="26"/>
      <c r="D187" s="26"/>
      <c r="E187" s="26"/>
      <c r="F187" s="28"/>
      <c r="G187" s="21"/>
      <c r="H187" s="28"/>
      <c r="I187" s="21"/>
      <c r="J187" s="28"/>
      <c r="K187" s="21"/>
      <c r="L187" s="28"/>
      <c r="M187" s="21"/>
      <c r="N187" s="28"/>
      <c r="O187" s="21"/>
      <c r="P187" s="28"/>
      <c r="Q187" s="21"/>
      <c r="R187" s="28"/>
      <c r="S187" s="21"/>
      <c r="T187" s="28"/>
      <c r="U187" s="21"/>
      <c r="V187" s="28"/>
      <c r="W187" s="21"/>
      <c r="X187" s="28"/>
      <c r="Y187" s="21"/>
      <c r="Z187" s="29"/>
      <c r="AA187" s="29"/>
      <c r="AB187" s="29"/>
      <c r="AC187" s="4"/>
      <c r="AD187" s="4"/>
      <c r="AE187" s="4"/>
    </row>
    <row r="188" spans="2:31" ht="15">
      <c r="B188" s="27"/>
      <c r="C188" s="26"/>
      <c r="D188" s="26"/>
      <c r="E188" s="26"/>
      <c r="F188" s="28"/>
      <c r="G188" s="25"/>
      <c r="H188" s="28"/>
      <c r="I188" s="25"/>
      <c r="J188" s="28"/>
      <c r="K188" s="25"/>
      <c r="L188" s="28"/>
      <c r="M188" s="25"/>
      <c r="N188" s="28"/>
      <c r="O188" s="25"/>
      <c r="P188" s="28"/>
      <c r="Q188" s="25"/>
      <c r="R188" s="28"/>
      <c r="S188" s="25"/>
      <c r="T188" s="28"/>
      <c r="U188" s="25"/>
      <c r="V188" s="28"/>
      <c r="W188" s="25"/>
      <c r="X188" s="28"/>
      <c r="Y188" s="25"/>
      <c r="Z188" s="29"/>
      <c r="AA188" s="29"/>
      <c r="AB188" s="29"/>
      <c r="AC188" s="4"/>
      <c r="AD188" s="4"/>
      <c r="AE188" s="4"/>
    </row>
    <row r="189" spans="2:31" ht="15.75">
      <c r="B189" s="30"/>
      <c r="C189" s="26"/>
      <c r="D189" s="26"/>
      <c r="E189" s="26"/>
      <c r="F189" s="28"/>
      <c r="G189" s="21"/>
      <c r="H189" s="28"/>
      <c r="I189" s="21"/>
      <c r="J189" s="28"/>
      <c r="K189" s="21"/>
      <c r="L189" s="28"/>
      <c r="M189" s="21"/>
      <c r="N189" s="28"/>
      <c r="O189" s="21"/>
      <c r="P189" s="28"/>
      <c r="Q189" s="21"/>
      <c r="R189" s="28"/>
      <c r="S189" s="21"/>
      <c r="T189" s="28"/>
      <c r="U189" s="21"/>
      <c r="V189" s="28"/>
      <c r="W189" s="21"/>
      <c r="X189" s="28"/>
      <c r="Y189" s="21"/>
      <c r="Z189" s="29"/>
      <c r="AA189" s="29"/>
      <c r="AB189" s="29"/>
      <c r="AC189" s="4"/>
      <c r="AD189" s="4"/>
      <c r="AE189" s="4"/>
    </row>
    <row r="190" spans="2:31" ht="15">
      <c r="B190" s="27"/>
      <c r="C190" s="26"/>
      <c r="D190" s="26"/>
      <c r="E190" s="26"/>
      <c r="F190" s="28"/>
      <c r="G190" s="25"/>
      <c r="H190" s="28"/>
      <c r="I190" s="25"/>
      <c r="J190" s="28"/>
      <c r="K190" s="25"/>
      <c r="L190" s="28"/>
      <c r="M190" s="25"/>
      <c r="N190" s="28"/>
      <c r="O190" s="25"/>
      <c r="P190" s="28"/>
      <c r="Q190" s="25"/>
      <c r="R190" s="28"/>
      <c r="S190" s="25"/>
      <c r="T190" s="28"/>
      <c r="U190" s="25"/>
      <c r="V190" s="28"/>
      <c r="W190" s="25"/>
      <c r="X190" s="28"/>
      <c r="Y190" s="25"/>
      <c r="Z190" s="29"/>
      <c r="AA190" s="29"/>
      <c r="AB190" s="29"/>
      <c r="AC190" s="4"/>
      <c r="AD190" s="4"/>
      <c r="AE190" s="4"/>
    </row>
    <row r="191" spans="2:31" ht="15.75">
      <c r="B191" s="30"/>
      <c r="C191" s="26"/>
      <c r="D191" s="26"/>
      <c r="E191" s="26"/>
      <c r="F191" s="28"/>
      <c r="G191" s="21"/>
      <c r="H191" s="28"/>
      <c r="I191" s="21"/>
      <c r="J191" s="28"/>
      <c r="K191" s="21"/>
      <c r="L191" s="28"/>
      <c r="M191" s="21"/>
      <c r="N191" s="28"/>
      <c r="O191" s="21"/>
      <c r="P191" s="28"/>
      <c r="Q191" s="21"/>
      <c r="R191" s="28"/>
      <c r="S191" s="21"/>
      <c r="T191" s="28"/>
      <c r="U191" s="21"/>
      <c r="V191" s="28"/>
      <c r="W191" s="21"/>
      <c r="X191" s="28"/>
      <c r="Y191" s="21"/>
      <c r="Z191" s="29"/>
      <c r="AA191" s="29"/>
      <c r="AB191" s="29"/>
      <c r="AC191" s="4"/>
      <c r="AD191" s="4"/>
      <c r="AE191" s="4"/>
    </row>
    <row r="192" spans="2:31" ht="15">
      <c r="B192" s="27"/>
      <c r="C192" s="26"/>
      <c r="D192" s="26"/>
      <c r="E192" s="26"/>
      <c r="F192" s="28"/>
      <c r="G192" s="25"/>
      <c r="H192" s="28"/>
      <c r="I192" s="25"/>
      <c r="J192" s="28"/>
      <c r="K192" s="25"/>
      <c r="L192" s="28"/>
      <c r="M192" s="25"/>
      <c r="N192" s="28"/>
      <c r="O192" s="25"/>
      <c r="P192" s="28"/>
      <c r="Q192" s="25"/>
      <c r="R192" s="28"/>
      <c r="S192" s="25"/>
      <c r="T192" s="28"/>
      <c r="U192" s="25"/>
      <c r="V192" s="28"/>
      <c r="W192" s="25"/>
      <c r="X192" s="28"/>
      <c r="Y192" s="25"/>
      <c r="Z192" s="29"/>
      <c r="AA192" s="29"/>
      <c r="AB192" s="29"/>
      <c r="AC192" s="4"/>
      <c r="AD192" s="4"/>
      <c r="AE192" s="4"/>
    </row>
    <row r="193" spans="2:31" ht="15.75">
      <c r="B193" s="30"/>
      <c r="C193" s="26"/>
      <c r="D193" s="26"/>
      <c r="E193" s="26"/>
      <c r="F193" s="28"/>
      <c r="G193" s="21"/>
      <c r="H193" s="28"/>
      <c r="I193" s="21"/>
      <c r="J193" s="28"/>
      <c r="K193" s="21"/>
      <c r="L193" s="28"/>
      <c r="M193" s="21"/>
      <c r="N193" s="28"/>
      <c r="O193" s="21"/>
      <c r="P193" s="28"/>
      <c r="Q193" s="21"/>
      <c r="R193" s="28"/>
      <c r="S193" s="21"/>
      <c r="T193" s="28"/>
      <c r="U193" s="21"/>
      <c r="V193" s="28"/>
      <c r="W193" s="21"/>
      <c r="X193" s="28"/>
      <c r="Y193" s="21"/>
      <c r="Z193" s="29"/>
      <c r="AA193" s="29"/>
      <c r="AB193" s="29"/>
      <c r="AC193" s="4"/>
      <c r="AD193" s="4"/>
      <c r="AE193" s="4"/>
    </row>
    <row r="194" spans="2:31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2:31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2:31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2:31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2:31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2:31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2:31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2:31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2:31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2:31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2:31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2:31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2:31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2:31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2:31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2:28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2:28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</sheetData>
  <mergeCells count="640">
    <mergeCell ref="AB65:AB66"/>
    <mergeCell ref="AB67:AB68"/>
    <mergeCell ref="AB57:AB58"/>
    <mergeCell ref="AB59:AB60"/>
    <mergeCell ref="AB61:AB62"/>
    <mergeCell ref="AB63:AB64"/>
    <mergeCell ref="AB17:AB18"/>
    <mergeCell ref="AB19:AB20"/>
    <mergeCell ref="AB21:AB22"/>
    <mergeCell ref="AB23:AB24"/>
    <mergeCell ref="AB9:AB10"/>
    <mergeCell ref="AB11:AB12"/>
    <mergeCell ref="AB13:AB14"/>
    <mergeCell ref="AB15:AB16"/>
    <mergeCell ref="AB33:AB34"/>
    <mergeCell ref="AB25:AB26"/>
    <mergeCell ref="AB27:AB28"/>
    <mergeCell ref="AB29:AB30"/>
    <mergeCell ref="AB31:AB32"/>
    <mergeCell ref="AH60:AI61"/>
    <mergeCell ref="AJ60:AK61"/>
    <mergeCell ref="AL60:AM61"/>
    <mergeCell ref="L33:L34"/>
    <mergeCell ref="N33:N34"/>
    <mergeCell ref="Z61:Z62"/>
    <mergeCell ref="AA61:AA62"/>
    <mergeCell ref="T59:T60"/>
    <mergeCell ref="Z59:Z60"/>
    <mergeCell ref="AA59:AA60"/>
    <mergeCell ref="AB35:AB36"/>
    <mergeCell ref="AB37:AB38"/>
    <mergeCell ref="AB39:AB40"/>
    <mergeCell ref="AB49:AB50"/>
    <mergeCell ref="AB51:AB52"/>
    <mergeCell ref="AB53:AB54"/>
    <mergeCell ref="AB55:AB56"/>
    <mergeCell ref="AB41:AB42"/>
    <mergeCell ref="AB43:AB44"/>
    <mergeCell ref="AB45:AB46"/>
    <mergeCell ref="AB47:AB48"/>
    <mergeCell ref="P51:P52"/>
    <mergeCell ref="X55:X56"/>
    <mergeCell ref="X57:X58"/>
    <mergeCell ref="B57:B58"/>
    <mergeCell ref="B53:B54"/>
    <mergeCell ref="B49:B50"/>
    <mergeCell ref="B45:B46"/>
    <mergeCell ref="B55:B56"/>
    <mergeCell ref="C55:C56"/>
    <mergeCell ref="J35:J36"/>
    <mergeCell ref="L35:L36"/>
    <mergeCell ref="N35:N36"/>
    <mergeCell ref="F35:F36"/>
    <mergeCell ref="H35:H36"/>
    <mergeCell ref="C57:C58"/>
    <mergeCell ref="D57:D58"/>
    <mergeCell ref="E57:E58"/>
    <mergeCell ref="C49:C50"/>
    <mergeCell ref="D49:D50"/>
    <mergeCell ref="E49:E50"/>
    <mergeCell ref="E55:E56"/>
    <mergeCell ref="C53:C54"/>
    <mergeCell ref="D53:D54"/>
    <mergeCell ref="B47:B48"/>
    <mergeCell ref="C47:C48"/>
    <mergeCell ref="D47:D48"/>
    <mergeCell ref="E47:E48"/>
    <mergeCell ref="E45:E46"/>
    <mergeCell ref="C45:C46"/>
    <mergeCell ref="D45:D46"/>
    <mergeCell ref="B51:B52"/>
    <mergeCell ref="D55:D56"/>
    <mergeCell ref="B43:B44"/>
    <mergeCell ref="C43:C44"/>
    <mergeCell ref="D43:D44"/>
    <mergeCell ref="E43:E44"/>
    <mergeCell ref="B39:B40"/>
    <mergeCell ref="C39:C40"/>
    <mergeCell ref="D39:D40"/>
    <mergeCell ref="B41:B42"/>
    <mergeCell ref="C41:C42"/>
    <mergeCell ref="D41:D42"/>
    <mergeCell ref="C23:C24"/>
    <mergeCell ref="B37:B38"/>
    <mergeCell ref="C37:C38"/>
    <mergeCell ref="D37:D38"/>
    <mergeCell ref="D29:D30"/>
    <mergeCell ref="C27:C28"/>
    <mergeCell ref="D27:D28"/>
    <mergeCell ref="B33:B34"/>
    <mergeCell ref="C33:C34"/>
    <mergeCell ref="D33:D34"/>
    <mergeCell ref="B31:B32"/>
    <mergeCell ref="C31:C32"/>
    <mergeCell ref="D31:D32"/>
    <mergeCell ref="E21:E22"/>
    <mergeCell ref="D35:D36"/>
    <mergeCell ref="E35:E36"/>
    <mergeCell ref="E33:E34"/>
    <mergeCell ref="B27:B28"/>
    <mergeCell ref="C17:C18"/>
    <mergeCell ref="D17:D18"/>
    <mergeCell ref="D23:D24"/>
    <mergeCell ref="E23:E24"/>
    <mergeCell ref="C19:C20"/>
    <mergeCell ref="D19:D20"/>
    <mergeCell ref="E19:E20"/>
    <mergeCell ref="B19:B20"/>
    <mergeCell ref="B35:B36"/>
    <mergeCell ref="E27:E28"/>
    <mergeCell ref="C35:C36"/>
    <mergeCell ref="B25:B26"/>
    <mergeCell ref="C25:C26"/>
    <mergeCell ref="D25:D26"/>
    <mergeCell ref="E25:E26"/>
    <mergeCell ref="B29:B30"/>
    <mergeCell ref="C29:C30"/>
    <mergeCell ref="B21:B22"/>
    <mergeCell ref="C21:C22"/>
    <mergeCell ref="D21:D22"/>
    <mergeCell ref="B23:B24"/>
    <mergeCell ref="AB3:AB4"/>
    <mergeCell ref="A5:A6"/>
    <mergeCell ref="N5:N6"/>
    <mergeCell ref="P5:P6"/>
    <mergeCell ref="R5:R6"/>
    <mergeCell ref="A3:A4"/>
    <mergeCell ref="J4:K4"/>
    <mergeCell ref="L4:M4"/>
    <mergeCell ref="B9:B10"/>
    <mergeCell ref="C9:C10"/>
    <mergeCell ref="D9:D10"/>
    <mergeCell ref="E9:E10"/>
    <mergeCell ref="A7:A8"/>
    <mergeCell ref="B7:B8"/>
    <mergeCell ref="C7:C8"/>
    <mergeCell ref="B3:B4"/>
    <mergeCell ref="C3:C4"/>
    <mergeCell ref="T5:T6"/>
    <mergeCell ref="T4:U4"/>
    <mergeCell ref="T9:T10"/>
    <mergeCell ref="T13:T14"/>
    <mergeCell ref="R21:R22"/>
    <mergeCell ref="Z65:Z66"/>
    <mergeCell ref="AA65:AA66"/>
    <mergeCell ref="D5:D6"/>
    <mergeCell ref="E5:E6"/>
    <mergeCell ref="D7:D8"/>
    <mergeCell ref="E7:E8"/>
    <mergeCell ref="E15:E16"/>
    <mergeCell ref="B5:B6"/>
    <mergeCell ref="C5:C6"/>
    <mergeCell ref="B13:B14"/>
    <mergeCell ref="C13:C14"/>
    <mergeCell ref="D13:D14"/>
    <mergeCell ref="E13:E14"/>
    <mergeCell ref="B11:B12"/>
    <mergeCell ref="C11:C12"/>
    <mergeCell ref="D11:D12"/>
    <mergeCell ref="E11:E12"/>
    <mergeCell ref="B15:B16"/>
    <mergeCell ref="C15:C16"/>
    <mergeCell ref="D15:D16"/>
    <mergeCell ref="B17:B18"/>
    <mergeCell ref="AA63:AA64"/>
    <mergeCell ref="X63:X64"/>
    <mergeCell ref="AA55:AA56"/>
    <mergeCell ref="AA67:AA68"/>
    <mergeCell ref="T27:T28"/>
    <mergeCell ref="V31:V32"/>
    <mergeCell ref="Z57:Z58"/>
    <mergeCell ref="AA57:AA58"/>
    <mergeCell ref="T55:T56"/>
    <mergeCell ref="E17:E18"/>
    <mergeCell ref="E41:E42"/>
    <mergeCell ref="P27:P28"/>
    <mergeCell ref="R27:R28"/>
    <mergeCell ref="T29:T30"/>
    <mergeCell ref="AA29:AA30"/>
    <mergeCell ref="AA27:AA28"/>
    <mergeCell ref="V29:V30"/>
    <mergeCell ref="X29:X30"/>
    <mergeCell ref="Z29:Z30"/>
    <mergeCell ref="E53:E54"/>
    <mergeCell ref="H33:H34"/>
    <mergeCell ref="J33:J34"/>
    <mergeCell ref="X53:X54"/>
    <mergeCell ref="V53:V54"/>
    <mergeCell ref="T53:T54"/>
    <mergeCell ref="X51:X52"/>
    <mergeCell ref="Z55:Z56"/>
    <mergeCell ref="Z53:Z54"/>
    <mergeCell ref="AA53:AA54"/>
    <mergeCell ref="AA49:AA50"/>
    <mergeCell ref="T47:T48"/>
    <mergeCell ref="Z47:Z48"/>
    <mergeCell ref="AA47:AA48"/>
    <mergeCell ref="X47:X48"/>
    <mergeCell ref="X49:X50"/>
    <mergeCell ref="Z49:Z50"/>
    <mergeCell ref="T51:T52"/>
    <mergeCell ref="Z51:Z52"/>
    <mergeCell ref="AA51:AA52"/>
    <mergeCell ref="AA45:AA46"/>
    <mergeCell ref="T43:T44"/>
    <mergeCell ref="Z43:Z44"/>
    <mergeCell ref="AA43:AA44"/>
    <mergeCell ref="X43:X44"/>
    <mergeCell ref="X45:X46"/>
    <mergeCell ref="T45:T46"/>
    <mergeCell ref="Z45:Z46"/>
    <mergeCell ref="V43:V44"/>
    <mergeCell ref="AA41:AA42"/>
    <mergeCell ref="T39:T40"/>
    <mergeCell ref="Z39:Z40"/>
    <mergeCell ref="AA39:AA40"/>
    <mergeCell ref="X39:X40"/>
    <mergeCell ref="X41:X42"/>
    <mergeCell ref="V41:V42"/>
    <mergeCell ref="T41:T42"/>
    <mergeCell ref="Z41:Z42"/>
    <mergeCell ref="V39:V40"/>
    <mergeCell ref="T25:T26"/>
    <mergeCell ref="AA25:AA26"/>
    <mergeCell ref="T23:T24"/>
    <mergeCell ref="AA23:AA24"/>
    <mergeCell ref="V21:V22"/>
    <mergeCell ref="X21:X22"/>
    <mergeCell ref="V23:V24"/>
    <mergeCell ref="AA37:AA38"/>
    <mergeCell ref="T35:T36"/>
    <mergeCell ref="Z35:Z36"/>
    <mergeCell ref="AA35:AA36"/>
    <mergeCell ref="V37:V38"/>
    <mergeCell ref="X37:X38"/>
    <mergeCell ref="T37:T38"/>
    <mergeCell ref="Z37:Z38"/>
    <mergeCell ref="X35:X36"/>
    <mergeCell ref="V27:V28"/>
    <mergeCell ref="X27:X28"/>
    <mergeCell ref="X25:X26"/>
    <mergeCell ref="V35:V36"/>
    <mergeCell ref="T21:T22"/>
    <mergeCell ref="V33:V34"/>
    <mergeCell ref="AA33:AA34"/>
    <mergeCell ref="AA19:AA20"/>
    <mergeCell ref="T19:T20"/>
    <mergeCell ref="AA21:AA22"/>
    <mergeCell ref="AA13:AA14"/>
    <mergeCell ref="AA15:AA16"/>
    <mergeCell ref="Z15:Z16"/>
    <mergeCell ref="N19:N20"/>
    <mergeCell ref="P19:P20"/>
    <mergeCell ref="R19:R20"/>
    <mergeCell ref="N21:N22"/>
    <mergeCell ref="P17:P18"/>
    <mergeCell ref="N17:N18"/>
    <mergeCell ref="R13:R14"/>
    <mergeCell ref="AA11:AA12"/>
    <mergeCell ref="T11:T12"/>
    <mergeCell ref="AA7:AA8"/>
    <mergeCell ref="T17:T18"/>
    <mergeCell ref="AA17:AA18"/>
    <mergeCell ref="T15:T16"/>
    <mergeCell ref="AA9:AA10"/>
    <mergeCell ref="Z9:Z10"/>
    <mergeCell ref="T7:T8"/>
    <mergeCell ref="X13:X14"/>
    <mergeCell ref="H27:H28"/>
    <mergeCell ref="J27:J28"/>
    <mergeCell ref="L27:L28"/>
    <mergeCell ref="F7:F8"/>
    <mergeCell ref="F9:F10"/>
    <mergeCell ref="F11:F12"/>
    <mergeCell ref="F13:F14"/>
    <mergeCell ref="F27:F28"/>
    <mergeCell ref="F15:F16"/>
    <mergeCell ref="F17:F18"/>
    <mergeCell ref="F19:F20"/>
    <mergeCell ref="F21:F22"/>
    <mergeCell ref="F23:F24"/>
    <mergeCell ref="H23:H24"/>
    <mergeCell ref="H21:H22"/>
    <mergeCell ref="H19:H20"/>
    <mergeCell ref="J19:J20"/>
    <mergeCell ref="L19:L20"/>
    <mergeCell ref="L21:L22"/>
    <mergeCell ref="H13:H14"/>
    <mergeCell ref="J13:J14"/>
    <mergeCell ref="J21:J22"/>
    <mergeCell ref="P25:P26"/>
    <mergeCell ref="R25:R26"/>
    <mergeCell ref="J23:J24"/>
    <mergeCell ref="L23:L24"/>
    <mergeCell ref="N23:N24"/>
    <mergeCell ref="P23:P24"/>
    <mergeCell ref="F25:F26"/>
    <mergeCell ref="H25:H26"/>
    <mergeCell ref="J25:J26"/>
    <mergeCell ref="R23:R24"/>
    <mergeCell ref="L5:L6"/>
    <mergeCell ref="P21:P22"/>
    <mergeCell ref="R17:R18"/>
    <mergeCell ref="H17:H18"/>
    <mergeCell ref="J17:J18"/>
    <mergeCell ref="L17:L18"/>
    <mergeCell ref="P15:P16"/>
    <mergeCell ref="R15:R16"/>
    <mergeCell ref="H15:H16"/>
    <mergeCell ref="J15:J16"/>
    <mergeCell ref="L15:L16"/>
    <mergeCell ref="N15:N16"/>
    <mergeCell ref="N11:N12"/>
    <mergeCell ref="H9:H10"/>
    <mergeCell ref="J9:J10"/>
    <mergeCell ref="L9:L10"/>
    <mergeCell ref="N9:N10"/>
    <mergeCell ref="L13:L14"/>
    <mergeCell ref="N13:N14"/>
    <mergeCell ref="P9:P10"/>
    <mergeCell ref="R9:R10"/>
    <mergeCell ref="P11:P12"/>
    <mergeCell ref="R11:R12"/>
    <mergeCell ref="P13:P14"/>
    <mergeCell ref="B1:J1"/>
    <mergeCell ref="E51:E52"/>
    <mergeCell ref="D51:D52"/>
    <mergeCell ref="C51:C52"/>
    <mergeCell ref="D3:D4"/>
    <mergeCell ref="E3:E4"/>
    <mergeCell ref="F4:G4"/>
    <mergeCell ref="H4:I4"/>
    <mergeCell ref="F3:Y3"/>
    <mergeCell ref="P4:Q4"/>
    <mergeCell ref="R4:S4"/>
    <mergeCell ref="N4:O4"/>
    <mergeCell ref="P7:P8"/>
    <mergeCell ref="R7:R8"/>
    <mergeCell ref="F5:F6"/>
    <mergeCell ref="H5:H6"/>
    <mergeCell ref="J5:J6"/>
    <mergeCell ref="H7:H8"/>
    <mergeCell ref="J7:J8"/>
    <mergeCell ref="L7:L8"/>
    <mergeCell ref="N7:N8"/>
    <mergeCell ref="H11:H12"/>
    <mergeCell ref="J11:J12"/>
    <mergeCell ref="L11:L12"/>
    <mergeCell ref="F51:F52"/>
    <mergeCell ref="H51:H52"/>
    <mergeCell ref="J51:J52"/>
    <mergeCell ref="L51:L52"/>
    <mergeCell ref="F49:F50"/>
    <mergeCell ref="H49:H50"/>
    <mergeCell ref="J49:J50"/>
    <mergeCell ref="L49:L50"/>
    <mergeCell ref="F37:F38"/>
    <mergeCell ref="H37:H38"/>
    <mergeCell ref="F39:F40"/>
    <mergeCell ref="J37:J38"/>
    <mergeCell ref="E29:E30"/>
    <mergeCell ref="F29:F30"/>
    <mergeCell ref="H29:H30"/>
    <mergeCell ref="J29:J30"/>
    <mergeCell ref="L29:L30"/>
    <mergeCell ref="N29:N30"/>
    <mergeCell ref="P29:P30"/>
    <mergeCell ref="Z13:Z14"/>
    <mergeCell ref="Z17:Z18"/>
    <mergeCell ref="Z27:Z28"/>
    <mergeCell ref="V25:V26"/>
    <mergeCell ref="Z19:Z20"/>
    <mergeCell ref="Z25:Z26"/>
    <mergeCell ref="V17:V18"/>
    <mergeCell ref="X17:X18"/>
    <mergeCell ref="V19:V20"/>
    <mergeCell ref="X19:X20"/>
    <mergeCell ref="V15:V16"/>
    <mergeCell ref="X15:X16"/>
    <mergeCell ref="V13:V14"/>
    <mergeCell ref="R29:R30"/>
    <mergeCell ref="N27:N28"/>
    <mergeCell ref="L25:L26"/>
    <mergeCell ref="N25:N26"/>
    <mergeCell ref="K1:AB1"/>
    <mergeCell ref="Z3:Z4"/>
    <mergeCell ref="AA3:AA4"/>
    <mergeCell ref="Z21:Z22"/>
    <mergeCell ref="Z23:Z24"/>
    <mergeCell ref="AA5:AA6"/>
    <mergeCell ref="Z7:Z8"/>
    <mergeCell ref="AB5:AB6"/>
    <mergeCell ref="AB7:AB8"/>
    <mergeCell ref="X23:X24"/>
    <mergeCell ref="X2:AB2"/>
    <mergeCell ref="B2:W2"/>
    <mergeCell ref="Z5:Z6"/>
    <mergeCell ref="Z11:Z12"/>
    <mergeCell ref="V7:V8"/>
    <mergeCell ref="X7:X8"/>
    <mergeCell ref="V9:V10"/>
    <mergeCell ref="X9:X10"/>
    <mergeCell ref="V11:V12"/>
    <mergeCell ref="X11:X12"/>
    <mergeCell ref="V5:V6"/>
    <mergeCell ref="X5:X6"/>
    <mergeCell ref="V4:W4"/>
    <mergeCell ref="X4:Y4"/>
    <mergeCell ref="T31:T32"/>
    <mergeCell ref="X31:X32"/>
    <mergeCell ref="Z31:Z32"/>
    <mergeCell ref="AA31:AA32"/>
    <mergeCell ref="P33:P34"/>
    <mergeCell ref="R33:R34"/>
    <mergeCell ref="X33:X34"/>
    <mergeCell ref="Z33:Z34"/>
    <mergeCell ref="T33:T34"/>
    <mergeCell ref="E31:E32"/>
    <mergeCell ref="F31:F32"/>
    <mergeCell ref="H31:H32"/>
    <mergeCell ref="H39:H40"/>
    <mergeCell ref="J39:J40"/>
    <mergeCell ref="L39:L40"/>
    <mergeCell ref="N39:N40"/>
    <mergeCell ref="P39:P40"/>
    <mergeCell ref="R39:R40"/>
    <mergeCell ref="L37:L38"/>
    <mergeCell ref="N37:N38"/>
    <mergeCell ref="P37:P38"/>
    <mergeCell ref="R37:R38"/>
    <mergeCell ref="P35:P36"/>
    <mergeCell ref="R35:R36"/>
    <mergeCell ref="F33:F34"/>
    <mergeCell ref="E37:E38"/>
    <mergeCell ref="E39:E40"/>
    <mergeCell ref="N31:N32"/>
    <mergeCell ref="J31:J32"/>
    <mergeCell ref="L31:L32"/>
    <mergeCell ref="P31:P32"/>
    <mergeCell ref="R31:R32"/>
    <mergeCell ref="R41:R42"/>
    <mergeCell ref="F43:F44"/>
    <mergeCell ref="H43:H44"/>
    <mergeCell ref="J43:J44"/>
    <mergeCell ref="L43:L44"/>
    <mergeCell ref="N43:N44"/>
    <mergeCell ref="P43:P44"/>
    <mergeCell ref="R43:R44"/>
    <mergeCell ref="F41:F42"/>
    <mergeCell ref="H41:H42"/>
    <mergeCell ref="J41:J42"/>
    <mergeCell ref="L41:L42"/>
    <mergeCell ref="N41:N42"/>
    <mergeCell ref="P41:P42"/>
    <mergeCell ref="N49:N50"/>
    <mergeCell ref="P49:P50"/>
    <mergeCell ref="R49:R50"/>
    <mergeCell ref="V49:V50"/>
    <mergeCell ref="R51:R52"/>
    <mergeCell ref="V51:V52"/>
    <mergeCell ref="R45:R46"/>
    <mergeCell ref="V45:V46"/>
    <mergeCell ref="F47:F48"/>
    <mergeCell ref="H47:H48"/>
    <mergeCell ref="J47:J48"/>
    <mergeCell ref="L47:L48"/>
    <mergeCell ref="N47:N48"/>
    <mergeCell ref="P47:P48"/>
    <mergeCell ref="R47:R48"/>
    <mergeCell ref="V47:V48"/>
    <mergeCell ref="F45:F46"/>
    <mergeCell ref="H45:H46"/>
    <mergeCell ref="J45:J46"/>
    <mergeCell ref="L45:L46"/>
    <mergeCell ref="N45:N46"/>
    <mergeCell ref="P45:P46"/>
    <mergeCell ref="N51:N52"/>
    <mergeCell ref="T49:T50"/>
    <mergeCell ref="R53:R54"/>
    <mergeCell ref="F55:F56"/>
    <mergeCell ref="H55:H56"/>
    <mergeCell ref="J55:J56"/>
    <mergeCell ref="L55:L56"/>
    <mergeCell ref="N55:N56"/>
    <mergeCell ref="P55:P56"/>
    <mergeCell ref="R55:R56"/>
    <mergeCell ref="F53:F54"/>
    <mergeCell ref="H53:H54"/>
    <mergeCell ref="J53:J54"/>
    <mergeCell ref="L53:L54"/>
    <mergeCell ref="N53:N54"/>
    <mergeCell ref="P53:P54"/>
    <mergeCell ref="V55:V56"/>
    <mergeCell ref="F57:F58"/>
    <mergeCell ref="H57:H58"/>
    <mergeCell ref="J57:J58"/>
    <mergeCell ref="L57:L58"/>
    <mergeCell ref="N57:N58"/>
    <mergeCell ref="P57:P58"/>
    <mergeCell ref="R57:R58"/>
    <mergeCell ref="V57:V58"/>
    <mergeCell ref="T57:T58"/>
    <mergeCell ref="X59:X60"/>
    <mergeCell ref="B61:B62"/>
    <mergeCell ref="C61:C62"/>
    <mergeCell ref="D61:D62"/>
    <mergeCell ref="E61:E62"/>
    <mergeCell ref="F61:F62"/>
    <mergeCell ref="H61:H62"/>
    <mergeCell ref="J61:J62"/>
    <mergeCell ref="L61:L62"/>
    <mergeCell ref="N61:N62"/>
    <mergeCell ref="J59:J60"/>
    <mergeCell ref="L59:L60"/>
    <mergeCell ref="N59:N60"/>
    <mergeCell ref="P59:P60"/>
    <mergeCell ref="R59:R60"/>
    <mergeCell ref="V59:V60"/>
    <mergeCell ref="B59:B60"/>
    <mergeCell ref="C59:C60"/>
    <mergeCell ref="D59:D60"/>
    <mergeCell ref="E59:E60"/>
    <mergeCell ref="F59:F60"/>
    <mergeCell ref="H59:H60"/>
    <mergeCell ref="P63:P64"/>
    <mergeCell ref="P61:P62"/>
    <mergeCell ref="R61:R62"/>
    <mergeCell ref="V61:V62"/>
    <mergeCell ref="T61:T62"/>
    <mergeCell ref="F63:F64"/>
    <mergeCell ref="H63:H64"/>
    <mergeCell ref="J63:J64"/>
    <mergeCell ref="L63:L64"/>
    <mergeCell ref="R63:R64"/>
    <mergeCell ref="V63:V64"/>
    <mergeCell ref="H65:H66"/>
    <mergeCell ref="J65:J66"/>
    <mergeCell ref="L65:L66"/>
    <mergeCell ref="B65:B66"/>
    <mergeCell ref="C65:C66"/>
    <mergeCell ref="D65:D66"/>
    <mergeCell ref="E65:E66"/>
    <mergeCell ref="N65:N66"/>
    <mergeCell ref="B63:B64"/>
    <mergeCell ref="C63:C64"/>
    <mergeCell ref="D63:D64"/>
    <mergeCell ref="E63:E64"/>
    <mergeCell ref="N63:N64"/>
    <mergeCell ref="T67:T68"/>
    <mergeCell ref="X61:X62"/>
    <mergeCell ref="X67:X68"/>
    <mergeCell ref="X65:X66"/>
    <mergeCell ref="Z67:Z68"/>
    <mergeCell ref="Z63:Z64"/>
    <mergeCell ref="B67:B68"/>
    <mergeCell ref="C67:C68"/>
    <mergeCell ref="D67:D68"/>
    <mergeCell ref="E67:E68"/>
    <mergeCell ref="N67:N68"/>
    <mergeCell ref="P67:P68"/>
    <mergeCell ref="P65:P66"/>
    <mergeCell ref="R65:R66"/>
    <mergeCell ref="V65:V66"/>
    <mergeCell ref="T65:T66"/>
    <mergeCell ref="F67:F68"/>
    <mergeCell ref="H67:H68"/>
    <mergeCell ref="J67:J68"/>
    <mergeCell ref="L67:L68"/>
    <mergeCell ref="R67:R68"/>
    <mergeCell ref="V67:V68"/>
    <mergeCell ref="T63:T64"/>
    <mergeCell ref="F65:F66"/>
    <mergeCell ref="V69:V70"/>
    <mergeCell ref="X69:X70"/>
    <mergeCell ref="Z69:Z70"/>
    <mergeCell ref="AA69:AA70"/>
    <mergeCell ref="AB69:AB70"/>
    <mergeCell ref="B71:B72"/>
    <mergeCell ref="C71:C72"/>
    <mergeCell ref="D71:D72"/>
    <mergeCell ref="E71:E72"/>
    <mergeCell ref="F71:F72"/>
    <mergeCell ref="J69:J70"/>
    <mergeCell ref="L69:L70"/>
    <mergeCell ref="N69:N70"/>
    <mergeCell ref="P69:P70"/>
    <mergeCell ref="R69:R70"/>
    <mergeCell ref="T69:T70"/>
    <mergeCell ref="B69:B70"/>
    <mergeCell ref="C69:C70"/>
    <mergeCell ref="D69:D70"/>
    <mergeCell ref="E69:E70"/>
    <mergeCell ref="F69:F70"/>
    <mergeCell ref="H69:H70"/>
    <mergeCell ref="T71:T72"/>
    <mergeCell ref="V71:V72"/>
    <mergeCell ref="X71:X72"/>
    <mergeCell ref="Z71:Z72"/>
    <mergeCell ref="AA71:AA72"/>
    <mergeCell ref="AB71:AB72"/>
    <mergeCell ref="H71:H72"/>
    <mergeCell ref="J71:J72"/>
    <mergeCell ref="L71:L72"/>
    <mergeCell ref="N71:N72"/>
    <mergeCell ref="P71:P72"/>
    <mergeCell ref="R71:R72"/>
    <mergeCell ref="V73:V74"/>
    <mergeCell ref="X73:X74"/>
    <mergeCell ref="Z73:Z74"/>
    <mergeCell ref="AA73:AA74"/>
    <mergeCell ref="AB73:AB74"/>
    <mergeCell ref="B75:B76"/>
    <mergeCell ref="C75:C76"/>
    <mergeCell ref="D75:D76"/>
    <mergeCell ref="E75:E76"/>
    <mergeCell ref="F75:F76"/>
    <mergeCell ref="J73:J74"/>
    <mergeCell ref="L73:L74"/>
    <mergeCell ref="N73:N74"/>
    <mergeCell ref="P73:P74"/>
    <mergeCell ref="R73:R74"/>
    <mergeCell ref="T73:T74"/>
    <mergeCell ref="B73:B74"/>
    <mergeCell ref="C73:C74"/>
    <mergeCell ref="D73:D74"/>
    <mergeCell ref="E73:E74"/>
    <mergeCell ref="F73:F74"/>
    <mergeCell ref="H73:H74"/>
    <mergeCell ref="T75:T76"/>
    <mergeCell ref="V75:V76"/>
    <mergeCell ref="X75:X76"/>
    <mergeCell ref="Z75:Z76"/>
    <mergeCell ref="AA75:AA76"/>
    <mergeCell ref="AB75:AB76"/>
    <mergeCell ref="H75:H76"/>
    <mergeCell ref="J75:J76"/>
    <mergeCell ref="L75:L76"/>
    <mergeCell ref="N75:N76"/>
    <mergeCell ref="P75:P76"/>
    <mergeCell ref="R75:R76"/>
  </mergeCells>
  <phoneticPr fontId="0" type="noConversion"/>
  <printOptions horizontalCentered="1"/>
  <pageMargins left="0" right="0" top="0" bottom="0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7"/>
  </sheetPr>
  <dimension ref="A1:J195"/>
  <sheetViews>
    <sheetView topLeftCell="A31" workbookViewId="0">
      <selection activeCell="B7" sqref="B7:G78"/>
    </sheetView>
  </sheetViews>
  <sheetFormatPr defaultRowHeight="12.75"/>
  <cols>
    <col min="1" max="1" width="6.42578125" customWidth="1"/>
    <col min="2" max="2" width="7" customWidth="1"/>
    <col min="3" max="3" width="24.42578125" customWidth="1"/>
    <col min="4" max="4" width="13.85546875" customWidth="1"/>
    <col min="5" max="5" width="15.5703125" customWidth="1"/>
    <col min="7" max="7" width="18.28515625" customWidth="1"/>
  </cols>
  <sheetData>
    <row r="1" spans="1:10">
      <c r="A1" s="212" t="s">
        <v>65</v>
      </c>
      <c r="B1" s="212"/>
      <c r="C1" s="212"/>
      <c r="D1" s="212"/>
      <c r="E1" s="212"/>
      <c r="F1" s="212"/>
      <c r="G1" s="212"/>
    </row>
    <row r="2" spans="1:10" ht="24" customHeight="1">
      <c r="A2" s="228" t="str">
        <f>HYPERLINK([3]реквизиты!$A$2)</f>
        <v>Первенство России по самбо среди юношей 1997-1998 гг.р.</v>
      </c>
      <c r="B2" s="229"/>
      <c r="C2" s="229"/>
      <c r="D2" s="229"/>
      <c r="E2" s="229"/>
      <c r="F2" s="229"/>
      <c r="G2" s="229"/>
      <c r="H2" s="5"/>
      <c r="I2" s="5"/>
      <c r="J2" s="5"/>
    </row>
    <row r="3" spans="1:10" ht="15" customHeight="1">
      <c r="A3" s="230" t="str">
        <f>HYPERLINK([3]реквизиты!$A$3)</f>
        <v>24-27 июня 2013 год   г.Отрадный</v>
      </c>
      <c r="B3" s="230"/>
      <c r="C3" s="230"/>
      <c r="D3" s="230"/>
      <c r="E3" s="230"/>
      <c r="F3" s="230"/>
      <c r="G3" s="230"/>
    </row>
    <row r="4" spans="1:10">
      <c r="D4" s="9" t="s">
        <v>74</v>
      </c>
    </row>
    <row r="5" spans="1:10">
      <c r="A5" s="224" t="s">
        <v>1</v>
      </c>
      <c r="B5" s="231" t="s">
        <v>5</v>
      </c>
      <c r="C5" s="224" t="s">
        <v>2</v>
      </c>
      <c r="D5" s="224" t="s">
        <v>3</v>
      </c>
      <c r="E5" s="224" t="s">
        <v>37</v>
      </c>
      <c r="F5" s="224" t="s">
        <v>8</v>
      </c>
      <c r="G5" s="224" t="s">
        <v>9</v>
      </c>
    </row>
    <row r="6" spans="1:10" ht="13.5" thickBot="1">
      <c r="A6" s="224"/>
      <c r="B6" s="224"/>
      <c r="C6" s="224"/>
      <c r="D6" s="224"/>
      <c r="E6" s="224"/>
      <c r="F6" s="224"/>
      <c r="G6" s="224"/>
    </row>
    <row r="7" spans="1:10">
      <c r="A7" s="220" t="s">
        <v>10</v>
      </c>
      <c r="B7" s="232">
        <v>1</v>
      </c>
      <c r="C7" s="223" t="s">
        <v>75</v>
      </c>
      <c r="D7" s="224" t="s">
        <v>76</v>
      </c>
      <c r="E7" s="225" t="s">
        <v>77</v>
      </c>
      <c r="F7" s="226"/>
      <c r="G7" s="219" t="s">
        <v>78</v>
      </c>
    </row>
    <row r="8" spans="1:10">
      <c r="A8" s="220"/>
      <c r="B8" s="222"/>
      <c r="C8" s="223"/>
      <c r="D8" s="224"/>
      <c r="E8" s="225"/>
      <c r="F8" s="226"/>
      <c r="G8" s="219"/>
    </row>
    <row r="9" spans="1:10" ht="13.15" customHeight="1">
      <c r="A9" s="220" t="s">
        <v>11</v>
      </c>
      <c r="B9" s="221">
        <v>2</v>
      </c>
      <c r="C9" s="223" t="s">
        <v>79</v>
      </c>
      <c r="D9" s="224" t="s">
        <v>80</v>
      </c>
      <c r="E9" s="225" t="s">
        <v>81</v>
      </c>
      <c r="F9" s="226"/>
      <c r="G9" s="219" t="s">
        <v>82</v>
      </c>
    </row>
    <row r="10" spans="1:10" ht="13.15" customHeight="1">
      <c r="A10" s="220"/>
      <c r="B10" s="222"/>
      <c r="C10" s="223"/>
      <c r="D10" s="224"/>
      <c r="E10" s="225"/>
      <c r="F10" s="226"/>
      <c r="G10" s="219"/>
    </row>
    <row r="11" spans="1:10" ht="13.15" customHeight="1">
      <c r="A11" s="220" t="s">
        <v>12</v>
      </c>
      <c r="B11" s="221">
        <v>3</v>
      </c>
      <c r="C11" s="223" t="s">
        <v>83</v>
      </c>
      <c r="D11" s="224" t="s">
        <v>84</v>
      </c>
      <c r="E11" s="225" t="s">
        <v>85</v>
      </c>
      <c r="F11" s="226"/>
      <c r="G11" s="219" t="s">
        <v>86</v>
      </c>
    </row>
    <row r="12" spans="1:10" ht="13.15" customHeight="1">
      <c r="A12" s="220"/>
      <c r="B12" s="222"/>
      <c r="C12" s="223"/>
      <c r="D12" s="224"/>
      <c r="E12" s="225"/>
      <c r="F12" s="226"/>
      <c r="G12" s="219"/>
    </row>
    <row r="13" spans="1:10" ht="13.15" customHeight="1">
      <c r="A13" s="220" t="s">
        <v>13</v>
      </c>
      <c r="B13" s="221">
        <v>4</v>
      </c>
      <c r="C13" s="223" t="s">
        <v>87</v>
      </c>
      <c r="D13" s="224" t="s">
        <v>88</v>
      </c>
      <c r="E13" s="225" t="s">
        <v>89</v>
      </c>
      <c r="F13" s="226"/>
      <c r="G13" s="219" t="s">
        <v>90</v>
      </c>
    </row>
    <row r="14" spans="1:10" ht="13.15" customHeight="1">
      <c r="A14" s="220"/>
      <c r="B14" s="222"/>
      <c r="C14" s="223"/>
      <c r="D14" s="224"/>
      <c r="E14" s="225"/>
      <c r="F14" s="226"/>
      <c r="G14" s="219"/>
    </row>
    <row r="15" spans="1:10" ht="13.15" customHeight="1">
      <c r="A15" s="220" t="s">
        <v>14</v>
      </c>
      <c r="B15" s="221">
        <v>5</v>
      </c>
      <c r="C15" s="223" t="s">
        <v>91</v>
      </c>
      <c r="D15" s="224" t="s">
        <v>92</v>
      </c>
      <c r="E15" s="225" t="s">
        <v>93</v>
      </c>
      <c r="F15" s="226"/>
      <c r="G15" s="219" t="s">
        <v>94</v>
      </c>
    </row>
    <row r="16" spans="1:10" ht="13.15" customHeight="1">
      <c r="A16" s="220"/>
      <c r="B16" s="222"/>
      <c r="C16" s="223"/>
      <c r="D16" s="224"/>
      <c r="E16" s="225"/>
      <c r="F16" s="226"/>
      <c r="G16" s="219"/>
    </row>
    <row r="17" spans="1:7" ht="13.15" customHeight="1">
      <c r="A17" s="220" t="s">
        <v>15</v>
      </c>
      <c r="B17" s="221">
        <v>6</v>
      </c>
      <c r="C17" s="223" t="s">
        <v>95</v>
      </c>
      <c r="D17" s="224" t="s">
        <v>96</v>
      </c>
      <c r="E17" s="225" t="s">
        <v>97</v>
      </c>
      <c r="F17" s="226"/>
      <c r="G17" s="219" t="s">
        <v>98</v>
      </c>
    </row>
    <row r="18" spans="1:7" ht="13.15" customHeight="1">
      <c r="A18" s="220"/>
      <c r="B18" s="222"/>
      <c r="C18" s="223"/>
      <c r="D18" s="224"/>
      <c r="E18" s="225"/>
      <c r="F18" s="226"/>
      <c r="G18" s="219"/>
    </row>
    <row r="19" spans="1:7" ht="13.15" customHeight="1">
      <c r="A19" s="220" t="s">
        <v>16</v>
      </c>
      <c r="B19" s="221">
        <v>7</v>
      </c>
      <c r="C19" s="223" t="s">
        <v>99</v>
      </c>
      <c r="D19" s="224" t="s">
        <v>100</v>
      </c>
      <c r="E19" s="225" t="s">
        <v>101</v>
      </c>
      <c r="F19" s="226"/>
      <c r="G19" s="219" t="s">
        <v>102</v>
      </c>
    </row>
    <row r="20" spans="1:7" ht="13.15" customHeight="1">
      <c r="A20" s="220"/>
      <c r="B20" s="222"/>
      <c r="C20" s="223"/>
      <c r="D20" s="224"/>
      <c r="E20" s="225"/>
      <c r="F20" s="226"/>
      <c r="G20" s="219"/>
    </row>
    <row r="21" spans="1:7" ht="13.15" customHeight="1">
      <c r="A21" s="220" t="s">
        <v>17</v>
      </c>
      <c r="B21" s="222">
        <v>8</v>
      </c>
      <c r="C21" s="223" t="s">
        <v>103</v>
      </c>
      <c r="D21" s="224" t="s">
        <v>104</v>
      </c>
      <c r="E21" s="225" t="s">
        <v>105</v>
      </c>
      <c r="F21" s="226"/>
      <c r="G21" s="219" t="s">
        <v>106</v>
      </c>
    </row>
    <row r="22" spans="1:7" ht="13.15" customHeight="1">
      <c r="A22" s="220"/>
      <c r="B22" s="222"/>
      <c r="C22" s="223"/>
      <c r="D22" s="224"/>
      <c r="E22" s="225"/>
      <c r="F22" s="226"/>
      <c r="G22" s="219"/>
    </row>
    <row r="23" spans="1:7" ht="13.15" customHeight="1">
      <c r="A23" s="220" t="s">
        <v>18</v>
      </c>
      <c r="B23" s="221">
        <v>9</v>
      </c>
      <c r="C23" s="223" t="s">
        <v>107</v>
      </c>
      <c r="D23" s="224" t="s">
        <v>108</v>
      </c>
      <c r="E23" s="225" t="s">
        <v>109</v>
      </c>
      <c r="F23" s="226"/>
      <c r="G23" s="219" t="s">
        <v>110</v>
      </c>
    </row>
    <row r="24" spans="1:7" ht="13.15" customHeight="1">
      <c r="A24" s="220"/>
      <c r="B24" s="222"/>
      <c r="C24" s="223"/>
      <c r="D24" s="224"/>
      <c r="E24" s="225"/>
      <c r="F24" s="226"/>
      <c r="G24" s="219"/>
    </row>
    <row r="25" spans="1:7" ht="13.15" customHeight="1">
      <c r="A25" s="220" t="s">
        <v>19</v>
      </c>
      <c r="B25" s="221">
        <v>10</v>
      </c>
      <c r="C25" s="223" t="s">
        <v>111</v>
      </c>
      <c r="D25" s="224" t="s">
        <v>112</v>
      </c>
      <c r="E25" s="225" t="s">
        <v>113</v>
      </c>
      <c r="F25" s="226"/>
      <c r="G25" s="219" t="s">
        <v>114</v>
      </c>
    </row>
    <row r="26" spans="1:7" ht="13.15" customHeight="1">
      <c r="A26" s="220"/>
      <c r="B26" s="222"/>
      <c r="C26" s="223"/>
      <c r="D26" s="224"/>
      <c r="E26" s="225"/>
      <c r="F26" s="226"/>
      <c r="G26" s="219"/>
    </row>
    <row r="27" spans="1:7" ht="13.15" customHeight="1">
      <c r="A27" s="220" t="s">
        <v>20</v>
      </c>
      <c r="B27" s="221">
        <v>11</v>
      </c>
      <c r="C27" s="223" t="s">
        <v>115</v>
      </c>
      <c r="D27" s="224" t="s">
        <v>116</v>
      </c>
      <c r="E27" s="225" t="s">
        <v>117</v>
      </c>
      <c r="F27" s="226"/>
      <c r="G27" s="219" t="s">
        <v>118</v>
      </c>
    </row>
    <row r="28" spans="1:7" ht="13.15" customHeight="1">
      <c r="A28" s="220"/>
      <c r="B28" s="222"/>
      <c r="C28" s="223"/>
      <c r="D28" s="224"/>
      <c r="E28" s="225"/>
      <c r="F28" s="226"/>
      <c r="G28" s="219"/>
    </row>
    <row r="29" spans="1:7">
      <c r="A29" s="220" t="s">
        <v>21</v>
      </c>
      <c r="B29" s="222">
        <v>12</v>
      </c>
      <c r="C29" s="223" t="s">
        <v>119</v>
      </c>
      <c r="D29" s="224" t="s">
        <v>120</v>
      </c>
      <c r="E29" s="225" t="s">
        <v>121</v>
      </c>
      <c r="F29" s="226"/>
      <c r="G29" s="219" t="s">
        <v>122</v>
      </c>
    </row>
    <row r="30" spans="1:7">
      <c r="A30" s="220"/>
      <c r="B30" s="222"/>
      <c r="C30" s="223"/>
      <c r="D30" s="224"/>
      <c r="E30" s="225"/>
      <c r="F30" s="226"/>
      <c r="G30" s="219"/>
    </row>
    <row r="31" spans="1:7">
      <c r="A31" s="220" t="s">
        <v>38</v>
      </c>
      <c r="B31" s="221">
        <v>13</v>
      </c>
      <c r="C31" s="223" t="s">
        <v>123</v>
      </c>
      <c r="D31" s="224" t="s">
        <v>124</v>
      </c>
      <c r="E31" s="225" t="s">
        <v>125</v>
      </c>
      <c r="F31" s="226"/>
      <c r="G31" s="219" t="s">
        <v>126</v>
      </c>
    </row>
    <row r="32" spans="1:7">
      <c r="A32" s="220"/>
      <c r="B32" s="222"/>
      <c r="C32" s="223"/>
      <c r="D32" s="224"/>
      <c r="E32" s="225"/>
      <c r="F32" s="226"/>
      <c r="G32" s="219"/>
    </row>
    <row r="33" spans="1:7">
      <c r="A33" s="220" t="s">
        <v>39</v>
      </c>
      <c r="B33" s="227" t="s">
        <v>39</v>
      </c>
      <c r="C33" s="223" t="s">
        <v>127</v>
      </c>
      <c r="D33" s="224" t="s">
        <v>128</v>
      </c>
      <c r="E33" s="225" t="s">
        <v>129</v>
      </c>
      <c r="F33" s="226"/>
      <c r="G33" s="219" t="s">
        <v>130</v>
      </c>
    </row>
    <row r="34" spans="1:7">
      <c r="A34" s="220"/>
      <c r="B34" s="227"/>
      <c r="C34" s="223"/>
      <c r="D34" s="224"/>
      <c r="E34" s="225"/>
      <c r="F34" s="226"/>
      <c r="G34" s="219"/>
    </row>
    <row r="35" spans="1:7">
      <c r="A35" s="220" t="s">
        <v>40</v>
      </c>
      <c r="B35" s="221">
        <v>15</v>
      </c>
      <c r="C35" s="223" t="s">
        <v>131</v>
      </c>
      <c r="D35" s="224" t="s">
        <v>132</v>
      </c>
      <c r="E35" s="225" t="s">
        <v>133</v>
      </c>
      <c r="F35" s="226"/>
      <c r="G35" s="219" t="s">
        <v>134</v>
      </c>
    </row>
    <row r="36" spans="1:7">
      <c r="A36" s="220"/>
      <c r="B36" s="222"/>
      <c r="C36" s="223"/>
      <c r="D36" s="224"/>
      <c r="E36" s="225"/>
      <c r="F36" s="226"/>
      <c r="G36" s="219"/>
    </row>
    <row r="37" spans="1:7">
      <c r="A37" s="220" t="s">
        <v>41</v>
      </c>
      <c r="B37" s="221">
        <v>16</v>
      </c>
      <c r="C37" s="223" t="s">
        <v>135</v>
      </c>
      <c r="D37" s="224" t="s">
        <v>136</v>
      </c>
      <c r="E37" s="225" t="s">
        <v>77</v>
      </c>
      <c r="F37" s="226"/>
      <c r="G37" s="219" t="s">
        <v>137</v>
      </c>
    </row>
    <row r="38" spans="1:7">
      <c r="A38" s="220"/>
      <c r="B38" s="222"/>
      <c r="C38" s="223"/>
      <c r="D38" s="224"/>
      <c r="E38" s="225"/>
      <c r="F38" s="226"/>
      <c r="G38" s="219"/>
    </row>
    <row r="39" spans="1:7">
      <c r="A39" s="220" t="s">
        <v>42</v>
      </c>
      <c r="B39" s="221">
        <v>17</v>
      </c>
      <c r="C39" s="223" t="s">
        <v>138</v>
      </c>
      <c r="D39" s="224" t="s">
        <v>139</v>
      </c>
      <c r="E39" s="225" t="s">
        <v>85</v>
      </c>
      <c r="F39" s="226"/>
      <c r="G39" s="219" t="s">
        <v>140</v>
      </c>
    </row>
    <row r="40" spans="1:7">
      <c r="A40" s="220"/>
      <c r="B40" s="222"/>
      <c r="C40" s="223"/>
      <c r="D40" s="224"/>
      <c r="E40" s="225"/>
      <c r="F40" s="226"/>
      <c r="G40" s="219"/>
    </row>
    <row r="41" spans="1:7">
      <c r="A41" s="220" t="s">
        <v>43</v>
      </c>
      <c r="B41" s="221">
        <v>18</v>
      </c>
      <c r="C41" s="223" t="s">
        <v>141</v>
      </c>
      <c r="D41" s="224" t="s">
        <v>142</v>
      </c>
      <c r="E41" s="225" t="s">
        <v>143</v>
      </c>
      <c r="F41" s="226"/>
      <c r="G41" s="219" t="s">
        <v>144</v>
      </c>
    </row>
    <row r="42" spans="1:7">
      <c r="A42" s="220"/>
      <c r="B42" s="222"/>
      <c r="C42" s="223"/>
      <c r="D42" s="224"/>
      <c r="E42" s="225"/>
      <c r="F42" s="226"/>
      <c r="G42" s="219"/>
    </row>
    <row r="43" spans="1:7">
      <c r="A43" s="220" t="s">
        <v>44</v>
      </c>
      <c r="B43" s="221">
        <v>19</v>
      </c>
      <c r="C43" s="223" t="s">
        <v>145</v>
      </c>
      <c r="D43" s="224" t="s">
        <v>146</v>
      </c>
      <c r="E43" s="225" t="s">
        <v>147</v>
      </c>
      <c r="F43" s="226"/>
      <c r="G43" s="219" t="s">
        <v>148</v>
      </c>
    </row>
    <row r="44" spans="1:7">
      <c r="A44" s="220"/>
      <c r="B44" s="222"/>
      <c r="C44" s="223"/>
      <c r="D44" s="224"/>
      <c r="E44" s="225"/>
      <c r="F44" s="226"/>
      <c r="G44" s="219"/>
    </row>
    <row r="45" spans="1:7">
      <c r="A45" s="220" t="s">
        <v>45</v>
      </c>
      <c r="B45" s="221">
        <v>20</v>
      </c>
      <c r="C45" s="223" t="s">
        <v>149</v>
      </c>
      <c r="D45" s="224" t="s">
        <v>150</v>
      </c>
      <c r="E45" s="225" t="s">
        <v>151</v>
      </c>
      <c r="F45" s="226"/>
      <c r="G45" s="219" t="s">
        <v>152</v>
      </c>
    </row>
    <row r="46" spans="1:7">
      <c r="A46" s="220"/>
      <c r="B46" s="222"/>
      <c r="C46" s="223"/>
      <c r="D46" s="224"/>
      <c r="E46" s="225"/>
      <c r="F46" s="226"/>
      <c r="G46" s="219"/>
    </row>
    <row r="47" spans="1:7">
      <c r="A47" s="220" t="s">
        <v>46</v>
      </c>
      <c r="B47" s="221">
        <v>21</v>
      </c>
      <c r="C47" s="223" t="s">
        <v>153</v>
      </c>
      <c r="D47" s="224" t="s">
        <v>154</v>
      </c>
      <c r="E47" s="225" t="s">
        <v>85</v>
      </c>
      <c r="F47" s="226"/>
      <c r="G47" s="219" t="s">
        <v>140</v>
      </c>
    </row>
    <row r="48" spans="1:7">
      <c r="A48" s="220"/>
      <c r="B48" s="222"/>
      <c r="C48" s="223"/>
      <c r="D48" s="224"/>
      <c r="E48" s="225"/>
      <c r="F48" s="226"/>
      <c r="G48" s="219"/>
    </row>
    <row r="49" spans="1:7">
      <c r="A49" s="220" t="s">
        <v>47</v>
      </c>
      <c r="B49" s="221">
        <v>22</v>
      </c>
      <c r="C49" s="223" t="s">
        <v>155</v>
      </c>
      <c r="D49" s="224" t="s">
        <v>156</v>
      </c>
      <c r="E49" s="225" t="s">
        <v>157</v>
      </c>
      <c r="F49" s="226"/>
      <c r="G49" s="219" t="s">
        <v>158</v>
      </c>
    </row>
    <row r="50" spans="1:7">
      <c r="A50" s="220"/>
      <c r="B50" s="222"/>
      <c r="C50" s="223"/>
      <c r="D50" s="224"/>
      <c r="E50" s="225"/>
      <c r="F50" s="226"/>
      <c r="G50" s="219"/>
    </row>
    <row r="51" spans="1:7">
      <c r="A51" s="220" t="s">
        <v>48</v>
      </c>
      <c r="B51" s="221">
        <v>23</v>
      </c>
      <c r="C51" s="223" t="s">
        <v>159</v>
      </c>
      <c r="D51" s="224" t="s">
        <v>160</v>
      </c>
      <c r="E51" s="225" t="s">
        <v>97</v>
      </c>
      <c r="F51" s="226"/>
      <c r="G51" s="219" t="s">
        <v>98</v>
      </c>
    </row>
    <row r="52" spans="1:7">
      <c r="A52" s="220"/>
      <c r="B52" s="222"/>
      <c r="C52" s="223"/>
      <c r="D52" s="224"/>
      <c r="E52" s="225"/>
      <c r="F52" s="226"/>
      <c r="G52" s="219"/>
    </row>
    <row r="53" spans="1:7">
      <c r="A53" s="220" t="s">
        <v>49</v>
      </c>
      <c r="B53" s="221">
        <v>24</v>
      </c>
      <c r="C53" s="223" t="s">
        <v>161</v>
      </c>
      <c r="D53" s="224" t="s">
        <v>162</v>
      </c>
      <c r="E53" s="225" t="s">
        <v>163</v>
      </c>
      <c r="F53" s="226"/>
      <c r="G53" s="219" t="s">
        <v>164</v>
      </c>
    </row>
    <row r="54" spans="1:7">
      <c r="A54" s="220"/>
      <c r="B54" s="222"/>
      <c r="C54" s="223"/>
      <c r="D54" s="224"/>
      <c r="E54" s="225"/>
      <c r="F54" s="226"/>
      <c r="G54" s="219"/>
    </row>
    <row r="55" spans="1:7">
      <c r="A55" s="220" t="s">
        <v>50</v>
      </c>
      <c r="B55" s="221">
        <v>25</v>
      </c>
      <c r="C55" s="223" t="s">
        <v>165</v>
      </c>
      <c r="D55" s="224" t="s">
        <v>166</v>
      </c>
      <c r="E55" s="225" t="s">
        <v>167</v>
      </c>
      <c r="F55" s="226"/>
      <c r="G55" s="219" t="s">
        <v>168</v>
      </c>
    </row>
    <row r="56" spans="1:7">
      <c r="A56" s="220"/>
      <c r="B56" s="222"/>
      <c r="C56" s="223"/>
      <c r="D56" s="224"/>
      <c r="E56" s="225"/>
      <c r="F56" s="226"/>
      <c r="G56" s="219"/>
    </row>
    <row r="57" spans="1:7">
      <c r="A57" s="220" t="s">
        <v>51</v>
      </c>
      <c r="B57" s="221">
        <v>26</v>
      </c>
      <c r="C57" s="223" t="s">
        <v>169</v>
      </c>
      <c r="D57" s="224" t="s">
        <v>170</v>
      </c>
      <c r="E57" s="225" t="s">
        <v>171</v>
      </c>
      <c r="F57" s="226"/>
      <c r="G57" s="219" t="s">
        <v>172</v>
      </c>
    </row>
    <row r="58" spans="1:7">
      <c r="A58" s="220"/>
      <c r="B58" s="222"/>
      <c r="C58" s="223"/>
      <c r="D58" s="224"/>
      <c r="E58" s="225"/>
      <c r="F58" s="226"/>
      <c r="G58" s="219"/>
    </row>
    <row r="59" spans="1:7">
      <c r="A59" s="220" t="s">
        <v>52</v>
      </c>
      <c r="B59" s="221">
        <v>27</v>
      </c>
      <c r="C59" s="223" t="s">
        <v>173</v>
      </c>
      <c r="D59" s="224" t="s">
        <v>174</v>
      </c>
      <c r="E59" s="225" t="s">
        <v>125</v>
      </c>
      <c r="F59" s="226"/>
      <c r="G59" s="219" t="s">
        <v>175</v>
      </c>
    </row>
    <row r="60" spans="1:7">
      <c r="A60" s="220"/>
      <c r="B60" s="222"/>
      <c r="C60" s="223"/>
      <c r="D60" s="224"/>
      <c r="E60" s="225"/>
      <c r="F60" s="226"/>
      <c r="G60" s="219"/>
    </row>
    <row r="61" spans="1:7">
      <c r="A61" s="220" t="s">
        <v>53</v>
      </c>
      <c r="B61" s="221">
        <v>28</v>
      </c>
      <c r="C61" s="223" t="s">
        <v>176</v>
      </c>
      <c r="D61" s="224" t="s">
        <v>177</v>
      </c>
      <c r="E61" s="225" t="s">
        <v>178</v>
      </c>
      <c r="F61" s="226"/>
      <c r="G61" s="219" t="s">
        <v>179</v>
      </c>
    </row>
    <row r="62" spans="1:7">
      <c r="A62" s="220"/>
      <c r="B62" s="222"/>
      <c r="C62" s="223"/>
      <c r="D62" s="224"/>
      <c r="E62" s="225"/>
      <c r="F62" s="226"/>
      <c r="G62" s="219"/>
    </row>
    <row r="63" spans="1:7">
      <c r="A63" s="220" t="s">
        <v>54</v>
      </c>
      <c r="B63" s="222">
        <v>29</v>
      </c>
      <c r="C63" s="223" t="s">
        <v>180</v>
      </c>
      <c r="D63" s="224" t="s">
        <v>181</v>
      </c>
      <c r="E63" s="225" t="s">
        <v>121</v>
      </c>
      <c r="F63" s="226"/>
      <c r="G63" s="219" t="s">
        <v>182</v>
      </c>
    </row>
    <row r="64" spans="1:7">
      <c r="A64" s="220"/>
      <c r="B64" s="222"/>
      <c r="C64" s="223"/>
      <c r="D64" s="224"/>
      <c r="E64" s="225"/>
      <c r="F64" s="226"/>
      <c r="G64" s="219"/>
    </row>
    <row r="65" spans="1:8">
      <c r="A65" s="220" t="s">
        <v>55</v>
      </c>
      <c r="B65" s="221">
        <v>30</v>
      </c>
      <c r="C65" s="223" t="s">
        <v>183</v>
      </c>
      <c r="D65" s="224" t="s">
        <v>184</v>
      </c>
      <c r="E65" s="225" t="s">
        <v>93</v>
      </c>
      <c r="F65" s="226"/>
      <c r="G65" s="219" t="s">
        <v>94</v>
      </c>
    </row>
    <row r="66" spans="1:8">
      <c r="A66" s="220"/>
      <c r="B66" s="222"/>
      <c r="C66" s="223"/>
      <c r="D66" s="224"/>
      <c r="E66" s="225"/>
      <c r="F66" s="226"/>
      <c r="G66" s="219"/>
    </row>
    <row r="67" spans="1:8">
      <c r="A67" s="220" t="s">
        <v>56</v>
      </c>
      <c r="B67" s="221">
        <v>31</v>
      </c>
      <c r="C67" s="223" t="s">
        <v>185</v>
      </c>
      <c r="D67" s="224" t="s">
        <v>186</v>
      </c>
      <c r="E67" s="225" t="s">
        <v>187</v>
      </c>
      <c r="F67" s="226"/>
      <c r="G67" s="219" t="s">
        <v>188</v>
      </c>
    </row>
    <row r="68" spans="1:8">
      <c r="A68" s="220"/>
      <c r="B68" s="222"/>
      <c r="C68" s="223"/>
      <c r="D68" s="224"/>
      <c r="E68" s="225"/>
      <c r="F68" s="226"/>
      <c r="G68" s="219"/>
    </row>
    <row r="69" spans="1:8">
      <c r="A69" s="220" t="s">
        <v>57</v>
      </c>
      <c r="B69" s="221">
        <v>32</v>
      </c>
      <c r="C69" s="223" t="s">
        <v>189</v>
      </c>
      <c r="D69" s="224" t="s">
        <v>190</v>
      </c>
      <c r="E69" s="225" t="s">
        <v>191</v>
      </c>
      <c r="F69" s="226"/>
      <c r="G69" s="219" t="s">
        <v>192</v>
      </c>
    </row>
    <row r="70" spans="1:8">
      <c r="A70" s="220"/>
      <c r="B70" s="222"/>
      <c r="C70" s="223"/>
      <c r="D70" s="224"/>
      <c r="E70" s="225"/>
      <c r="F70" s="226"/>
      <c r="G70" s="219"/>
    </row>
    <row r="71" spans="1:8">
      <c r="A71" s="220" t="s">
        <v>58</v>
      </c>
      <c r="B71" s="221">
        <v>33</v>
      </c>
      <c r="C71" s="223" t="s">
        <v>193</v>
      </c>
      <c r="D71" s="224" t="s">
        <v>194</v>
      </c>
      <c r="E71" s="225" t="s">
        <v>101</v>
      </c>
      <c r="F71" s="226"/>
      <c r="G71" s="219" t="s">
        <v>195</v>
      </c>
    </row>
    <row r="72" spans="1:8">
      <c r="A72" s="220"/>
      <c r="B72" s="222"/>
      <c r="C72" s="223"/>
      <c r="D72" s="224"/>
      <c r="E72" s="225"/>
      <c r="F72" s="226"/>
      <c r="G72" s="219"/>
    </row>
    <row r="73" spans="1:8">
      <c r="A73" s="220" t="s">
        <v>59</v>
      </c>
      <c r="B73" s="221">
        <v>34</v>
      </c>
      <c r="C73" s="223" t="s">
        <v>196</v>
      </c>
      <c r="D73" s="224" t="s">
        <v>197</v>
      </c>
      <c r="E73" s="225" t="s">
        <v>77</v>
      </c>
      <c r="F73" s="226"/>
      <c r="G73" s="219" t="s">
        <v>198</v>
      </c>
    </row>
    <row r="74" spans="1:8">
      <c r="A74" s="220"/>
      <c r="B74" s="222"/>
      <c r="C74" s="223"/>
      <c r="D74" s="224"/>
      <c r="E74" s="225"/>
      <c r="F74" s="226"/>
      <c r="G74" s="219"/>
    </row>
    <row r="75" spans="1:8">
      <c r="A75" s="220" t="s">
        <v>60</v>
      </c>
      <c r="B75" s="221">
        <v>35</v>
      </c>
      <c r="C75" s="223" t="s">
        <v>199</v>
      </c>
      <c r="D75" s="224" t="s">
        <v>200</v>
      </c>
      <c r="E75" s="225" t="s">
        <v>201</v>
      </c>
      <c r="F75" s="226" t="s">
        <v>202</v>
      </c>
      <c r="G75" s="219" t="s">
        <v>203</v>
      </c>
    </row>
    <row r="76" spans="1:8">
      <c r="A76" s="220"/>
      <c r="B76" s="222"/>
      <c r="C76" s="223"/>
      <c r="D76" s="224"/>
      <c r="E76" s="225"/>
      <c r="F76" s="226"/>
      <c r="G76" s="219"/>
    </row>
    <row r="77" spans="1:8">
      <c r="A77" s="220" t="s">
        <v>61</v>
      </c>
      <c r="B77" s="221">
        <v>36</v>
      </c>
      <c r="C77" s="223" t="s">
        <v>204</v>
      </c>
      <c r="D77" s="224" t="s">
        <v>205</v>
      </c>
      <c r="E77" s="225" t="s">
        <v>109</v>
      </c>
      <c r="F77" s="226"/>
      <c r="G77" s="219" t="s">
        <v>206</v>
      </c>
    </row>
    <row r="78" spans="1:8">
      <c r="A78" s="220"/>
      <c r="B78" s="222"/>
      <c r="C78" s="223"/>
      <c r="D78" s="224"/>
      <c r="E78" s="225"/>
      <c r="F78" s="226"/>
      <c r="G78" s="219"/>
    </row>
    <row r="79" spans="1:8">
      <c r="A79" s="216"/>
      <c r="B79" s="217"/>
      <c r="C79" s="215"/>
      <c r="D79" s="213"/>
      <c r="E79" s="213"/>
      <c r="F79" s="214"/>
      <c r="G79" s="215"/>
      <c r="H79" s="4"/>
    </row>
    <row r="80" spans="1:8">
      <c r="A80" s="216"/>
      <c r="B80" s="218"/>
      <c r="C80" s="215"/>
      <c r="D80" s="213"/>
      <c r="E80" s="213"/>
      <c r="F80" s="214"/>
      <c r="G80" s="215"/>
      <c r="H80" s="4"/>
    </row>
    <row r="81" spans="1:8">
      <c r="A81" s="216"/>
      <c r="B81" s="217"/>
      <c r="C81" s="215"/>
      <c r="D81" s="213"/>
      <c r="E81" s="213"/>
      <c r="F81" s="214"/>
      <c r="G81" s="215"/>
      <c r="H81" s="4"/>
    </row>
    <row r="82" spans="1:8">
      <c r="A82" s="216"/>
      <c r="B82" s="218"/>
      <c r="C82" s="215"/>
      <c r="D82" s="213"/>
      <c r="E82" s="213"/>
      <c r="F82" s="214"/>
      <c r="G82" s="215"/>
      <c r="H82" s="4"/>
    </row>
    <row r="83" spans="1:8">
      <c r="A83" s="216"/>
      <c r="B83" s="217"/>
      <c r="C83" s="215"/>
      <c r="D83" s="213"/>
      <c r="E83" s="213"/>
      <c r="F83" s="214"/>
      <c r="G83" s="215"/>
      <c r="H83" s="4"/>
    </row>
    <row r="84" spans="1:8">
      <c r="A84" s="216"/>
      <c r="B84" s="218"/>
      <c r="C84" s="215"/>
      <c r="D84" s="213"/>
      <c r="E84" s="213"/>
      <c r="F84" s="214"/>
      <c r="G84" s="215"/>
      <c r="H84" s="4"/>
    </row>
    <row r="85" spans="1:8">
      <c r="A85" s="216"/>
      <c r="B85" s="217"/>
      <c r="C85" s="215"/>
      <c r="D85" s="213"/>
      <c r="E85" s="213"/>
      <c r="F85" s="214"/>
      <c r="G85" s="215"/>
      <c r="H85" s="4"/>
    </row>
    <row r="86" spans="1:8">
      <c r="A86" s="216"/>
      <c r="B86" s="218"/>
      <c r="C86" s="215"/>
      <c r="D86" s="213"/>
      <c r="E86" s="213"/>
      <c r="F86" s="214"/>
      <c r="G86" s="215"/>
      <c r="H86" s="4"/>
    </row>
    <row r="87" spans="1:8">
      <c r="A87" s="216"/>
      <c r="B87" s="217"/>
      <c r="C87" s="215"/>
      <c r="D87" s="213"/>
      <c r="E87" s="213"/>
      <c r="F87" s="214"/>
      <c r="G87" s="215"/>
      <c r="H87" s="4"/>
    </row>
    <row r="88" spans="1:8">
      <c r="A88" s="216"/>
      <c r="B88" s="218"/>
      <c r="C88" s="215"/>
      <c r="D88" s="213"/>
      <c r="E88" s="213"/>
      <c r="F88" s="214"/>
      <c r="G88" s="215"/>
      <c r="H88" s="4"/>
    </row>
    <row r="89" spans="1:8">
      <c r="A89" s="216"/>
      <c r="B89" s="217"/>
      <c r="C89" s="215"/>
      <c r="D89" s="213"/>
      <c r="E89" s="213"/>
      <c r="F89" s="214"/>
      <c r="G89" s="215"/>
      <c r="H89" s="4"/>
    </row>
    <row r="90" spans="1:8">
      <c r="A90" s="216"/>
      <c r="B90" s="218"/>
      <c r="C90" s="215"/>
      <c r="D90" s="213"/>
      <c r="E90" s="213"/>
      <c r="F90" s="214"/>
      <c r="G90" s="215"/>
      <c r="H90" s="4"/>
    </row>
    <row r="91" spans="1:8">
      <c r="A91" s="216"/>
      <c r="B91" s="217"/>
      <c r="C91" s="215"/>
      <c r="D91" s="213"/>
      <c r="E91" s="213"/>
      <c r="F91" s="214"/>
      <c r="G91" s="215"/>
      <c r="H91" s="4"/>
    </row>
    <row r="92" spans="1:8">
      <c r="A92" s="216"/>
      <c r="B92" s="218"/>
      <c r="C92" s="215"/>
      <c r="D92" s="213"/>
      <c r="E92" s="213"/>
      <c r="F92" s="214"/>
      <c r="G92" s="215"/>
      <c r="H92" s="4"/>
    </row>
    <row r="93" spans="1:8">
      <c r="A93" s="216"/>
      <c r="B93" s="217"/>
      <c r="C93" s="215"/>
      <c r="D93" s="213"/>
      <c r="E93" s="213"/>
      <c r="F93" s="214"/>
      <c r="G93" s="215"/>
      <c r="H93" s="4"/>
    </row>
    <row r="94" spans="1:8">
      <c r="A94" s="216"/>
      <c r="B94" s="218"/>
      <c r="C94" s="215"/>
      <c r="D94" s="213"/>
      <c r="E94" s="213"/>
      <c r="F94" s="214"/>
      <c r="G94" s="215"/>
      <c r="H94" s="4"/>
    </row>
    <row r="95" spans="1:8">
      <c r="A95" s="216"/>
      <c r="B95" s="217"/>
      <c r="C95" s="215"/>
      <c r="D95" s="213"/>
      <c r="E95" s="213"/>
      <c r="F95" s="214"/>
      <c r="G95" s="215"/>
      <c r="H95" s="4"/>
    </row>
    <row r="96" spans="1:8">
      <c r="A96" s="216"/>
      <c r="B96" s="218"/>
      <c r="C96" s="215"/>
      <c r="D96" s="213"/>
      <c r="E96" s="213"/>
      <c r="F96" s="214"/>
      <c r="G96" s="215"/>
      <c r="H96" s="4"/>
    </row>
    <row r="97" spans="1:8">
      <c r="A97" s="216"/>
      <c r="B97" s="217"/>
      <c r="C97" s="215"/>
      <c r="D97" s="213"/>
      <c r="E97" s="213"/>
      <c r="F97" s="214"/>
      <c r="G97" s="215"/>
      <c r="H97" s="4"/>
    </row>
    <row r="98" spans="1:8">
      <c r="A98" s="216"/>
      <c r="B98" s="218"/>
      <c r="C98" s="215"/>
      <c r="D98" s="213"/>
      <c r="E98" s="213"/>
      <c r="F98" s="214"/>
      <c r="G98" s="215"/>
      <c r="H98" s="4"/>
    </row>
    <row r="99" spans="1:8">
      <c r="A99" s="216"/>
      <c r="B99" s="217"/>
      <c r="C99" s="215"/>
      <c r="D99" s="213"/>
      <c r="E99" s="213"/>
      <c r="F99" s="214"/>
      <c r="G99" s="215"/>
      <c r="H99" s="4"/>
    </row>
    <row r="100" spans="1:8">
      <c r="A100" s="216"/>
      <c r="B100" s="218"/>
      <c r="C100" s="215"/>
      <c r="D100" s="213"/>
      <c r="E100" s="213"/>
      <c r="F100" s="214"/>
      <c r="G100" s="215"/>
      <c r="H100" s="4"/>
    </row>
    <row r="101" spans="1:8">
      <c r="A101" s="216"/>
      <c r="B101" s="217"/>
      <c r="C101" s="215"/>
      <c r="D101" s="213"/>
      <c r="E101" s="213"/>
      <c r="F101" s="214"/>
      <c r="G101" s="215"/>
      <c r="H101" s="4"/>
    </row>
    <row r="102" spans="1:8">
      <c r="A102" s="216"/>
      <c r="B102" s="218"/>
      <c r="C102" s="215"/>
      <c r="D102" s="213"/>
      <c r="E102" s="213"/>
      <c r="F102" s="214"/>
      <c r="G102" s="215"/>
      <c r="H102" s="4"/>
    </row>
    <row r="103" spans="1:8">
      <c r="A103" s="216"/>
      <c r="B103" s="217"/>
      <c r="C103" s="215"/>
      <c r="D103" s="213"/>
      <c r="E103" s="213"/>
      <c r="F103" s="214"/>
      <c r="G103" s="215"/>
      <c r="H103" s="4"/>
    </row>
    <row r="104" spans="1:8">
      <c r="A104" s="216"/>
      <c r="B104" s="218"/>
      <c r="C104" s="215"/>
      <c r="D104" s="213"/>
      <c r="E104" s="213"/>
      <c r="F104" s="214"/>
      <c r="G104" s="215"/>
      <c r="H104" s="4"/>
    </row>
    <row r="105" spans="1:8">
      <c r="A105" s="216"/>
      <c r="B105" s="217"/>
      <c r="C105" s="215"/>
      <c r="D105" s="213"/>
      <c r="E105" s="213"/>
      <c r="F105" s="214"/>
      <c r="G105" s="215"/>
      <c r="H105" s="4"/>
    </row>
    <row r="106" spans="1:8">
      <c r="A106" s="216"/>
      <c r="B106" s="218"/>
      <c r="C106" s="215"/>
      <c r="D106" s="213"/>
      <c r="E106" s="213"/>
      <c r="F106" s="214"/>
      <c r="G106" s="215"/>
      <c r="H106" s="4"/>
    </row>
    <row r="107" spans="1:8">
      <c r="A107" s="216"/>
      <c r="B107" s="217"/>
      <c r="C107" s="215"/>
      <c r="D107" s="213"/>
      <c r="E107" s="213"/>
      <c r="F107" s="214"/>
      <c r="G107" s="215"/>
      <c r="H107" s="4"/>
    </row>
    <row r="108" spans="1:8">
      <c r="A108" s="216"/>
      <c r="B108" s="218"/>
      <c r="C108" s="215"/>
      <c r="D108" s="213"/>
      <c r="E108" s="213"/>
      <c r="F108" s="214"/>
      <c r="G108" s="215"/>
      <c r="H108" s="4"/>
    </row>
    <row r="109" spans="1:8">
      <c r="A109" s="216"/>
      <c r="B109" s="217"/>
      <c r="C109" s="215"/>
      <c r="D109" s="213"/>
      <c r="E109" s="213"/>
      <c r="F109" s="214"/>
      <c r="G109" s="215"/>
      <c r="H109" s="4"/>
    </row>
    <row r="110" spans="1:8">
      <c r="A110" s="216"/>
      <c r="B110" s="218"/>
      <c r="C110" s="215"/>
      <c r="D110" s="213"/>
      <c r="E110" s="213"/>
      <c r="F110" s="214"/>
      <c r="G110" s="215"/>
      <c r="H110" s="4"/>
    </row>
    <row r="111" spans="1:8">
      <c r="A111" s="216"/>
      <c r="B111" s="217"/>
      <c r="C111" s="215"/>
      <c r="D111" s="213"/>
      <c r="E111" s="213"/>
      <c r="F111" s="214"/>
      <c r="G111" s="215"/>
      <c r="H111" s="4"/>
    </row>
    <row r="112" spans="1:8">
      <c r="A112" s="216"/>
      <c r="B112" s="218"/>
      <c r="C112" s="215"/>
      <c r="D112" s="213"/>
      <c r="E112" s="213"/>
      <c r="F112" s="214"/>
      <c r="G112" s="215"/>
      <c r="H112" s="4"/>
    </row>
    <row r="113" spans="1:8">
      <c r="A113" s="216"/>
      <c r="B113" s="217"/>
      <c r="C113" s="215"/>
      <c r="D113" s="213"/>
      <c r="E113" s="213"/>
      <c r="F113" s="214"/>
      <c r="G113" s="215"/>
      <c r="H113" s="4"/>
    </row>
    <row r="114" spans="1:8">
      <c r="A114" s="216"/>
      <c r="B114" s="218"/>
      <c r="C114" s="215"/>
      <c r="D114" s="213"/>
      <c r="E114" s="213"/>
      <c r="F114" s="214"/>
      <c r="G114" s="215"/>
      <c r="H114" s="4"/>
    </row>
    <row r="115" spans="1:8">
      <c r="A115" s="216"/>
      <c r="B115" s="217"/>
      <c r="C115" s="215"/>
      <c r="D115" s="213"/>
      <c r="E115" s="213"/>
      <c r="F115" s="214"/>
      <c r="G115" s="215"/>
      <c r="H115" s="4"/>
    </row>
    <row r="116" spans="1:8">
      <c r="A116" s="216"/>
      <c r="B116" s="218"/>
      <c r="C116" s="215"/>
      <c r="D116" s="213"/>
      <c r="E116" s="213"/>
      <c r="F116" s="214"/>
      <c r="G116" s="215"/>
      <c r="H116" s="4"/>
    </row>
    <row r="117" spans="1:8">
      <c r="A117" s="216"/>
      <c r="B117" s="217"/>
      <c r="C117" s="215"/>
      <c r="D117" s="213"/>
      <c r="E117" s="213"/>
      <c r="F117" s="214"/>
      <c r="G117" s="215"/>
      <c r="H117" s="4"/>
    </row>
    <row r="118" spans="1:8">
      <c r="A118" s="216"/>
      <c r="B118" s="218"/>
      <c r="C118" s="215"/>
      <c r="D118" s="213"/>
      <c r="E118" s="213"/>
      <c r="F118" s="214"/>
      <c r="G118" s="215"/>
      <c r="H118" s="4"/>
    </row>
    <row r="119" spans="1:8">
      <c r="A119" s="216"/>
      <c r="B119" s="217"/>
      <c r="C119" s="215"/>
      <c r="D119" s="213"/>
      <c r="E119" s="213"/>
      <c r="F119" s="214"/>
      <c r="G119" s="215"/>
      <c r="H119" s="4"/>
    </row>
    <row r="120" spans="1:8">
      <c r="A120" s="216"/>
      <c r="B120" s="218"/>
      <c r="C120" s="215"/>
      <c r="D120" s="213"/>
      <c r="E120" s="213"/>
      <c r="F120" s="214"/>
      <c r="G120" s="215"/>
      <c r="H120" s="4"/>
    </row>
    <row r="121" spans="1:8">
      <c r="A121" s="216"/>
      <c r="B121" s="217"/>
      <c r="C121" s="215"/>
      <c r="D121" s="213"/>
      <c r="E121" s="213"/>
      <c r="F121" s="214"/>
      <c r="G121" s="215"/>
      <c r="H121" s="4"/>
    </row>
    <row r="122" spans="1:8">
      <c r="A122" s="216"/>
      <c r="B122" s="218"/>
      <c r="C122" s="215"/>
      <c r="D122" s="213"/>
      <c r="E122" s="213"/>
      <c r="F122" s="214"/>
      <c r="G122" s="215"/>
      <c r="H122" s="4"/>
    </row>
    <row r="123" spans="1:8">
      <c r="A123" s="216"/>
      <c r="B123" s="217"/>
      <c r="C123" s="215"/>
      <c r="D123" s="213"/>
      <c r="E123" s="213"/>
      <c r="F123" s="214"/>
      <c r="G123" s="215"/>
      <c r="H123" s="4"/>
    </row>
    <row r="124" spans="1:8">
      <c r="A124" s="216"/>
      <c r="B124" s="218"/>
      <c r="C124" s="215"/>
      <c r="D124" s="213"/>
      <c r="E124" s="213"/>
      <c r="F124" s="214"/>
      <c r="G124" s="215"/>
      <c r="H124" s="4"/>
    </row>
    <row r="125" spans="1:8">
      <c r="A125" s="216"/>
      <c r="B125" s="217"/>
      <c r="C125" s="215"/>
      <c r="D125" s="213"/>
      <c r="E125" s="213"/>
      <c r="F125" s="214"/>
      <c r="G125" s="215"/>
      <c r="H125" s="4"/>
    </row>
    <row r="126" spans="1:8">
      <c r="A126" s="216"/>
      <c r="B126" s="218"/>
      <c r="C126" s="215"/>
      <c r="D126" s="213"/>
      <c r="E126" s="213"/>
      <c r="F126" s="214"/>
      <c r="G126" s="215"/>
      <c r="H126" s="4"/>
    </row>
    <row r="127" spans="1:8">
      <c r="A127" s="216"/>
      <c r="B127" s="217"/>
      <c r="C127" s="215"/>
      <c r="D127" s="213"/>
      <c r="E127" s="213"/>
      <c r="F127" s="214"/>
      <c r="G127" s="215"/>
      <c r="H127" s="4"/>
    </row>
    <row r="128" spans="1:8">
      <c r="A128" s="216"/>
      <c r="B128" s="218"/>
      <c r="C128" s="215"/>
      <c r="D128" s="213"/>
      <c r="E128" s="213"/>
      <c r="F128" s="214"/>
      <c r="G128" s="215"/>
      <c r="H128" s="4"/>
    </row>
    <row r="129" spans="1:8">
      <c r="A129" s="216"/>
      <c r="B129" s="217"/>
      <c r="C129" s="215"/>
      <c r="D129" s="213"/>
      <c r="E129" s="213"/>
      <c r="F129" s="214"/>
      <c r="G129" s="215"/>
      <c r="H129" s="4"/>
    </row>
    <row r="130" spans="1:8">
      <c r="A130" s="216"/>
      <c r="B130" s="218"/>
      <c r="C130" s="215"/>
      <c r="D130" s="213"/>
      <c r="E130" s="213"/>
      <c r="F130" s="214"/>
      <c r="G130" s="215"/>
      <c r="H130" s="4"/>
    </row>
    <row r="131" spans="1:8">
      <c r="A131" s="216"/>
      <c r="B131" s="217"/>
      <c r="C131" s="215"/>
      <c r="D131" s="213"/>
      <c r="E131" s="213"/>
      <c r="F131" s="214"/>
      <c r="G131" s="215"/>
      <c r="H131" s="4"/>
    </row>
    <row r="132" spans="1:8">
      <c r="A132" s="216"/>
      <c r="B132" s="218"/>
      <c r="C132" s="215"/>
      <c r="D132" s="213"/>
      <c r="E132" s="213"/>
      <c r="F132" s="214"/>
      <c r="G132" s="215"/>
      <c r="H132" s="4"/>
    </row>
    <row r="133" spans="1:8">
      <c r="A133" s="216"/>
      <c r="B133" s="217"/>
      <c r="C133" s="215"/>
      <c r="D133" s="213"/>
      <c r="E133" s="213"/>
      <c r="F133" s="214"/>
      <c r="G133" s="215"/>
      <c r="H133" s="4"/>
    </row>
    <row r="134" spans="1:8">
      <c r="A134" s="216"/>
      <c r="B134" s="218"/>
      <c r="C134" s="215"/>
      <c r="D134" s="213"/>
      <c r="E134" s="213"/>
      <c r="F134" s="214"/>
      <c r="G134" s="215"/>
      <c r="H134" s="4"/>
    </row>
    <row r="135" spans="1:8">
      <c r="A135" s="216"/>
      <c r="B135" s="217"/>
      <c r="C135" s="215"/>
      <c r="D135" s="213"/>
      <c r="E135" s="213"/>
      <c r="F135" s="214"/>
      <c r="G135" s="215"/>
      <c r="H135" s="4"/>
    </row>
    <row r="136" spans="1:8">
      <c r="A136" s="216"/>
      <c r="B136" s="218"/>
      <c r="C136" s="215"/>
      <c r="D136" s="213"/>
      <c r="E136" s="213"/>
      <c r="F136" s="214"/>
      <c r="G136" s="215"/>
      <c r="H136" s="4"/>
    </row>
    <row r="137" spans="1:8">
      <c r="A137" s="216"/>
      <c r="B137" s="217"/>
      <c r="C137" s="215"/>
      <c r="D137" s="213"/>
      <c r="E137" s="213"/>
      <c r="F137" s="214"/>
      <c r="G137" s="215"/>
      <c r="H137" s="4"/>
    </row>
    <row r="138" spans="1:8">
      <c r="A138" s="216"/>
      <c r="B138" s="218"/>
      <c r="C138" s="215"/>
      <c r="D138" s="213"/>
      <c r="E138" s="213"/>
      <c r="F138" s="214"/>
      <c r="G138" s="215"/>
      <c r="H138" s="4"/>
    </row>
    <row r="139" spans="1:8">
      <c r="A139" s="216"/>
      <c r="B139" s="217"/>
      <c r="C139" s="215"/>
      <c r="D139" s="213"/>
      <c r="E139" s="213"/>
      <c r="F139" s="214"/>
      <c r="G139" s="215"/>
      <c r="H139" s="4"/>
    </row>
    <row r="140" spans="1:8">
      <c r="A140" s="216"/>
      <c r="B140" s="218"/>
      <c r="C140" s="215"/>
      <c r="D140" s="213"/>
      <c r="E140" s="213"/>
      <c r="F140" s="214"/>
      <c r="G140" s="215"/>
      <c r="H140" s="4"/>
    </row>
    <row r="141" spans="1:8">
      <c r="A141" s="216"/>
      <c r="B141" s="217"/>
      <c r="C141" s="215"/>
      <c r="D141" s="213"/>
      <c r="E141" s="213"/>
      <c r="F141" s="214"/>
      <c r="G141" s="215"/>
      <c r="H141" s="4"/>
    </row>
    <row r="142" spans="1:8">
      <c r="A142" s="216"/>
      <c r="B142" s="218"/>
      <c r="C142" s="215"/>
      <c r="D142" s="213"/>
      <c r="E142" s="213"/>
      <c r="F142" s="214"/>
      <c r="G142" s="215"/>
      <c r="H142" s="4"/>
    </row>
    <row r="143" spans="1:8">
      <c r="A143" s="216"/>
      <c r="B143" s="217"/>
      <c r="C143" s="215"/>
      <c r="D143" s="213"/>
      <c r="E143" s="213"/>
      <c r="F143" s="214"/>
      <c r="G143" s="215"/>
      <c r="H143" s="4"/>
    </row>
    <row r="144" spans="1:8">
      <c r="A144" s="216"/>
      <c r="B144" s="218"/>
      <c r="C144" s="215"/>
      <c r="D144" s="213"/>
      <c r="E144" s="213"/>
      <c r="F144" s="214"/>
      <c r="G144" s="215"/>
      <c r="H144" s="4"/>
    </row>
    <row r="145" spans="1:8">
      <c r="A145" s="216"/>
      <c r="B145" s="217"/>
      <c r="C145" s="215"/>
      <c r="D145" s="213"/>
      <c r="E145" s="213"/>
      <c r="F145" s="214"/>
      <c r="G145" s="215"/>
      <c r="H145" s="4"/>
    </row>
    <row r="146" spans="1:8">
      <c r="A146" s="216"/>
      <c r="B146" s="218"/>
      <c r="C146" s="215"/>
      <c r="D146" s="213"/>
      <c r="E146" s="213"/>
      <c r="F146" s="214"/>
      <c r="G146" s="215"/>
      <c r="H146" s="4"/>
    </row>
    <row r="147" spans="1:8">
      <c r="A147" s="216"/>
      <c r="B147" s="217"/>
      <c r="C147" s="215"/>
      <c r="D147" s="213"/>
      <c r="E147" s="213"/>
      <c r="F147" s="214"/>
      <c r="G147" s="215"/>
      <c r="H147" s="4"/>
    </row>
    <row r="148" spans="1:8">
      <c r="A148" s="216"/>
      <c r="B148" s="218"/>
      <c r="C148" s="215"/>
      <c r="D148" s="213"/>
      <c r="E148" s="213"/>
      <c r="F148" s="214"/>
      <c r="G148" s="215"/>
      <c r="H148" s="4"/>
    </row>
    <row r="149" spans="1:8">
      <c r="A149" s="216"/>
      <c r="B149" s="217"/>
      <c r="C149" s="215"/>
      <c r="D149" s="213"/>
      <c r="E149" s="213"/>
      <c r="F149" s="214"/>
      <c r="G149" s="215"/>
      <c r="H149" s="4"/>
    </row>
    <row r="150" spans="1:8">
      <c r="A150" s="216"/>
      <c r="B150" s="218"/>
      <c r="C150" s="215"/>
      <c r="D150" s="213"/>
      <c r="E150" s="213"/>
      <c r="F150" s="214"/>
      <c r="G150" s="215"/>
      <c r="H150" s="4"/>
    </row>
    <row r="151" spans="1:8">
      <c r="A151" s="216"/>
      <c r="B151" s="217"/>
      <c r="C151" s="215"/>
      <c r="D151" s="213"/>
      <c r="E151" s="213"/>
      <c r="F151" s="214"/>
      <c r="G151" s="215"/>
      <c r="H151" s="4"/>
    </row>
    <row r="152" spans="1:8">
      <c r="A152" s="216"/>
      <c r="B152" s="218"/>
      <c r="C152" s="215"/>
      <c r="D152" s="213"/>
      <c r="E152" s="213"/>
      <c r="F152" s="214"/>
      <c r="G152" s="215"/>
      <c r="H152" s="4"/>
    </row>
    <row r="153" spans="1:8">
      <c r="A153" s="216"/>
      <c r="B153" s="217"/>
      <c r="C153" s="215"/>
      <c r="D153" s="213"/>
      <c r="E153" s="213"/>
      <c r="F153" s="214"/>
      <c r="G153" s="215"/>
      <c r="H153" s="4"/>
    </row>
    <row r="154" spans="1:8">
      <c r="A154" s="216"/>
      <c r="B154" s="218"/>
      <c r="C154" s="215"/>
      <c r="D154" s="213"/>
      <c r="E154" s="213"/>
      <c r="F154" s="214"/>
      <c r="G154" s="215"/>
      <c r="H154" s="4"/>
    </row>
    <row r="155" spans="1:8">
      <c r="A155" s="216"/>
      <c r="B155" s="217"/>
      <c r="C155" s="215"/>
      <c r="D155" s="213"/>
      <c r="E155" s="213"/>
      <c r="F155" s="214"/>
      <c r="G155" s="215"/>
      <c r="H155" s="4"/>
    </row>
    <row r="156" spans="1:8">
      <c r="A156" s="216"/>
      <c r="B156" s="218"/>
      <c r="C156" s="215"/>
      <c r="D156" s="213"/>
      <c r="E156" s="213"/>
      <c r="F156" s="214"/>
      <c r="G156" s="215"/>
      <c r="H156" s="4"/>
    </row>
    <row r="157" spans="1:8">
      <c r="A157" s="216"/>
      <c r="B157" s="217"/>
      <c r="C157" s="215"/>
      <c r="D157" s="213"/>
      <c r="E157" s="213"/>
      <c r="F157" s="214"/>
      <c r="G157" s="215"/>
      <c r="H157" s="4"/>
    </row>
    <row r="158" spans="1:8">
      <c r="A158" s="216"/>
      <c r="B158" s="218"/>
      <c r="C158" s="215"/>
      <c r="D158" s="213"/>
      <c r="E158" s="213"/>
      <c r="F158" s="214"/>
      <c r="G158" s="215"/>
      <c r="H158" s="4"/>
    </row>
    <row r="159" spans="1:8">
      <c r="A159" s="216"/>
      <c r="B159" s="217"/>
      <c r="C159" s="215"/>
      <c r="D159" s="213"/>
      <c r="E159" s="213"/>
      <c r="F159" s="214"/>
      <c r="G159" s="215"/>
      <c r="H159" s="4"/>
    </row>
    <row r="160" spans="1:8">
      <c r="A160" s="216"/>
      <c r="B160" s="218"/>
      <c r="C160" s="215"/>
      <c r="D160" s="213"/>
      <c r="E160" s="213"/>
      <c r="F160" s="214"/>
      <c r="G160" s="215"/>
      <c r="H160" s="4"/>
    </row>
    <row r="161" spans="1:8">
      <c r="A161" s="216"/>
      <c r="B161" s="217"/>
      <c r="C161" s="215"/>
      <c r="D161" s="213"/>
      <c r="E161" s="213"/>
      <c r="F161" s="214"/>
      <c r="G161" s="215"/>
      <c r="H161" s="4"/>
    </row>
    <row r="162" spans="1:8">
      <c r="A162" s="216"/>
      <c r="B162" s="218"/>
      <c r="C162" s="215"/>
      <c r="D162" s="213"/>
      <c r="E162" s="213"/>
      <c r="F162" s="214"/>
      <c r="G162" s="215"/>
      <c r="H162" s="4"/>
    </row>
    <row r="163" spans="1:8">
      <c r="A163" s="216"/>
      <c r="B163" s="217"/>
      <c r="C163" s="215"/>
      <c r="D163" s="213"/>
      <c r="E163" s="213"/>
      <c r="F163" s="214"/>
      <c r="G163" s="215"/>
      <c r="H163" s="4"/>
    </row>
    <row r="164" spans="1:8">
      <c r="A164" s="216"/>
      <c r="B164" s="218"/>
      <c r="C164" s="215"/>
      <c r="D164" s="213"/>
      <c r="E164" s="213"/>
      <c r="F164" s="214"/>
      <c r="G164" s="215"/>
      <c r="H164" s="4"/>
    </row>
    <row r="165" spans="1:8">
      <c r="A165" s="216"/>
      <c r="B165" s="217"/>
      <c r="C165" s="215"/>
      <c r="D165" s="213"/>
      <c r="E165" s="213"/>
      <c r="F165" s="214"/>
      <c r="G165" s="215"/>
      <c r="H165" s="4"/>
    </row>
    <row r="166" spans="1:8">
      <c r="A166" s="216"/>
      <c r="B166" s="218"/>
      <c r="C166" s="215"/>
      <c r="D166" s="213"/>
      <c r="E166" s="213"/>
      <c r="F166" s="214"/>
      <c r="G166" s="215"/>
      <c r="H166" s="4"/>
    </row>
    <row r="167" spans="1:8">
      <c r="A167" s="216"/>
      <c r="B167" s="217"/>
      <c r="C167" s="215"/>
      <c r="D167" s="213"/>
      <c r="E167" s="213"/>
      <c r="F167" s="214"/>
      <c r="G167" s="215"/>
      <c r="H167" s="4"/>
    </row>
    <row r="168" spans="1:8">
      <c r="A168" s="216"/>
      <c r="B168" s="218"/>
      <c r="C168" s="215"/>
      <c r="D168" s="213"/>
      <c r="E168" s="213"/>
      <c r="F168" s="214"/>
      <c r="G168" s="215"/>
      <c r="H168" s="4"/>
    </row>
    <row r="169" spans="1:8">
      <c r="A169" s="216"/>
      <c r="B169" s="217"/>
      <c r="C169" s="215"/>
      <c r="D169" s="213"/>
      <c r="E169" s="213"/>
      <c r="F169" s="214"/>
      <c r="G169" s="215"/>
      <c r="H169" s="4"/>
    </row>
    <row r="170" spans="1:8">
      <c r="A170" s="216"/>
      <c r="B170" s="218"/>
      <c r="C170" s="215"/>
      <c r="D170" s="213"/>
      <c r="E170" s="213"/>
      <c r="F170" s="214"/>
      <c r="G170" s="215"/>
      <c r="H170" s="4"/>
    </row>
    <row r="171" spans="1:8">
      <c r="A171" s="216"/>
      <c r="B171" s="217"/>
      <c r="C171" s="215"/>
      <c r="D171" s="213"/>
      <c r="E171" s="213"/>
      <c r="F171" s="214"/>
      <c r="G171" s="215"/>
      <c r="H171" s="4"/>
    </row>
    <row r="172" spans="1:8">
      <c r="A172" s="216"/>
      <c r="B172" s="218"/>
      <c r="C172" s="215"/>
      <c r="D172" s="213"/>
      <c r="E172" s="213"/>
      <c r="F172" s="214"/>
      <c r="G172" s="215"/>
      <c r="H172" s="4"/>
    </row>
    <row r="173" spans="1:8">
      <c r="A173" s="216"/>
      <c r="B173" s="217"/>
      <c r="C173" s="215"/>
      <c r="D173" s="213"/>
      <c r="E173" s="213"/>
      <c r="F173" s="214"/>
      <c r="G173" s="215"/>
      <c r="H173" s="4"/>
    </row>
    <row r="174" spans="1:8">
      <c r="A174" s="216"/>
      <c r="B174" s="218"/>
      <c r="C174" s="215"/>
      <c r="D174" s="213"/>
      <c r="E174" s="213"/>
      <c r="F174" s="214"/>
      <c r="G174" s="215"/>
      <c r="H174" s="4"/>
    </row>
    <row r="175" spans="1:8">
      <c r="A175" s="216"/>
      <c r="B175" s="217"/>
      <c r="C175" s="215"/>
      <c r="D175" s="213"/>
      <c r="E175" s="213"/>
      <c r="F175" s="214"/>
      <c r="G175" s="215"/>
      <c r="H175" s="4"/>
    </row>
    <row r="176" spans="1:8">
      <c r="A176" s="216"/>
      <c r="B176" s="218"/>
      <c r="C176" s="215"/>
      <c r="D176" s="213"/>
      <c r="E176" s="213"/>
      <c r="F176" s="214"/>
      <c r="G176" s="215"/>
      <c r="H176" s="4"/>
    </row>
    <row r="177" spans="1:8">
      <c r="A177" s="216"/>
      <c r="B177" s="217"/>
      <c r="C177" s="215"/>
      <c r="D177" s="213"/>
      <c r="E177" s="213"/>
      <c r="F177" s="214"/>
      <c r="G177" s="215"/>
      <c r="H177" s="4"/>
    </row>
    <row r="178" spans="1:8">
      <c r="A178" s="216"/>
      <c r="B178" s="218"/>
      <c r="C178" s="215"/>
      <c r="D178" s="213"/>
      <c r="E178" s="213"/>
      <c r="F178" s="214"/>
      <c r="G178" s="215"/>
      <c r="H178" s="4"/>
    </row>
    <row r="179" spans="1:8">
      <c r="A179" s="32"/>
      <c r="B179" s="33"/>
      <c r="C179" s="23"/>
      <c r="D179" s="24"/>
      <c r="E179" s="24"/>
      <c r="F179" s="34"/>
      <c r="G179" s="23"/>
      <c r="H179" s="4"/>
    </row>
    <row r="180" spans="1:8">
      <c r="A180" s="4"/>
      <c r="B180" s="4"/>
      <c r="C180" s="4"/>
      <c r="D180" s="4"/>
      <c r="E180" s="4"/>
      <c r="F180" s="4"/>
      <c r="G180" s="4"/>
      <c r="H180" s="4"/>
    </row>
    <row r="181" spans="1:8">
      <c r="A181" s="4"/>
      <c r="B181" s="4"/>
      <c r="C181" s="4"/>
      <c r="D181" s="4"/>
      <c r="E181" s="4"/>
      <c r="F181" s="4"/>
      <c r="G181" s="4"/>
      <c r="H181" s="4"/>
    </row>
    <row r="182" spans="1:8">
      <c r="A182" s="4"/>
      <c r="B182" s="4"/>
      <c r="C182" s="4"/>
      <c r="D182" s="4"/>
      <c r="E182" s="4"/>
      <c r="F182" s="4"/>
      <c r="G182" s="4"/>
      <c r="H182" s="4"/>
    </row>
    <row r="183" spans="1:8">
      <c r="A183" s="4"/>
      <c r="B183" s="4"/>
      <c r="C183" s="4"/>
      <c r="D183" s="4"/>
      <c r="E183" s="4"/>
      <c r="F183" s="4"/>
      <c r="G183" s="4"/>
      <c r="H183" s="4"/>
    </row>
    <row r="184" spans="1:8">
      <c r="A184" s="4"/>
      <c r="B184" s="4"/>
      <c r="C184" s="4"/>
      <c r="D184" s="4"/>
      <c r="E184" s="4"/>
      <c r="F184" s="4"/>
      <c r="G184" s="4"/>
      <c r="H184" s="4"/>
    </row>
    <row r="185" spans="1:8">
      <c r="A185" s="4"/>
      <c r="B185" s="4"/>
      <c r="C185" s="4"/>
      <c r="D185" s="4"/>
      <c r="E185" s="4"/>
      <c r="F185" s="4"/>
      <c r="G185" s="4"/>
      <c r="H185" s="4"/>
    </row>
    <row r="186" spans="1:8">
      <c r="A186" s="4"/>
      <c r="B186" s="4"/>
      <c r="C186" s="4"/>
      <c r="D186" s="4"/>
      <c r="E186" s="4"/>
      <c r="F186" s="4"/>
      <c r="G186" s="4"/>
      <c r="H186" s="4"/>
    </row>
    <row r="187" spans="1:8">
      <c r="A187" s="4"/>
      <c r="B187" s="4"/>
      <c r="C187" s="4"/>
      <c r="D187" s="4"/>
      <c r="E187" s="4"/>
      <c r="F187" s="4"/>
      <c r="G187" s="4"/>
      <c r="H187" s="4"/>
    </row>
    <row r="188" spans="1:8">
      <c r="A188" s="4"/>
      <c r="B188" s="4"/>
      <c r="C188" s="4"/>
      <c r="D188" s="4"/>
      <c r="E188" s="4"/>
      <c r="F188" s="4"/>
      <c r="G188" s="4"/>
      <c r="H188" s="4"/>
    </row>
    <row r="189" spans="1:8">
      <c r="A189" s="4"/>
      <c r="B189" s="4"/>
      <c r="C189" s="4"/>
      <c r="D189" s="4"/>
      <c r="E189" s="4"/>
      <c r="F189" s="4"/>
      <c r="G189" s="4"/>
      <c r="H189" s="4"/>
    </row>
    <row r="190" spans="1:8">
      <c r="A190" s="4"/>
      <c r="B190" s="4"/>
      <c r="C190" s="4"/>
      <c r="D190" s="4"/>
      <c r="E190" s="4"/>
      <c r="F190" s="4"/>
      <c r="G190" s="4"/>
      <c r="H190" s="4"/>
    </row>
    <row r="191" spans="1:8">
      <c r="A191" s="4"/>
      <c r="B191" s="4"/>
      <c r="C191" s="4"/>
      <c r="D191" s="4"/>
      <c r="E191" s="4"/>
      <c r="F191" s="4"/>
      <c r="G191" s="4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</sheetData>
  <mergeCells count="612">
    <mergeCell ref="G29:G30"/>
    <mergeCell ref="C29:C30"/>
    <mergeCell ref="D29:D30"/>
    <mergeCell ref="E29:E30"/>
    <mergeCell ref="F29:F30"/>
    <mergeCell ref="A29:A30"/>
    <mergeCell ref="B29:B30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G21:G22"/>
    <mergeCell ref="A23:A24"/>
    <mergeCell ref="B23:B24"/>
    <mergeCell ref="C23:C24"/>
    <mergeCell ref="D23:D24"/>
    <mergeCell ref="E23:E24"/>
    <mergeCell ref="G25:G26"/>
    <mergeCell ref="C25:C26"/>
    <mergeCell ref="D25:D26"/>
    <mergeCell ref="F23:F24"/>
    <mergeCell ref="G23:G24"/>
    <mergeCell ref="C21:C22"/>
    <mergeCell ref="D21:D22"/>
    <mergeCell ref="E21:E22"/>
    <mergeCell ref="F21:F22"/>
    <mergeCell ref="E25:E26"/>
    <mergeCell ref="F25:F26"/>
    <mergeCell ref="C17:C18"/>
    <mergeCell ref="D17:D18"/>
    <mergeCell ref="E17:E18"/>
    <mergeCell ref="F17:F18"/>
    <mergeCell ref="A17:A18"/>
    <mergeCell ref="B17:B18"/>
    <mergeCell ref="A21:A22"/>
    <mergeCell ref="B21:B22"/>
    <mergeCell ref="G17:G18"/>
    <mergeCell ref="A19:A20"/>
    <mergeCell ref="B19:B20"/>
    <mergeCell ref="C19:C20"/>
    <mergeCell ref="D19:D20"/>
    <mergeCell ref="E19:E20"/>
    <mergeCell ref="F19:F20"/>
    <mergeCell ref="G19:G20"/>
    <mergeCell ref="A15:A16"/>
    <mergeCell ref="B15:B16"/>
    <mergeCell ref="C15:C16"/>
    <mergeCell ref="D15:D16"/>
    <mergeCell ref="E15:E16"/>
    <mergeCell ref="F15:F16"/>
    <mergeCell ref="G15:G16"/>
    <mergeCell ref="C13:C14"/>
    <mergeCell ref="D13:D14"/>
    <mergeCell ref="F11:F12"/>
    <mergeCell ref="G11:G12"/>
    <mergeCell ref="C9:C10"/>
    <mergeCell ref="D9:D10"/>
    <mergeCell ref="E9:E10"/>
    <mergeCell ref="F9:F10"/>
    <mergeCell ref="E13:E14"/>
    <mergeCell ref="F13:F14"/>
    <mergeCell ref="A13:A14"/>
    <mergeCell ref="B13:B14"/>
    <mergeCell ref="G9:G10"/>
    <mergeCell ref="A11:A12"/>
    <mergeCell ref="B11:B12"/>
    <mergeCell ref="C11:C12"/>
    <mergeCell ref="D11:D12"/>
    <mergeCell ref="E11:E12"/>
    <mergeCell ref="G13:G14"/>
    <mergeCell ref="A2:G2"/>
    <mergeCell ref="A3:G3"/>
    <mergeCell ref="A5:A6"/>
    <mergeCell ref="B5:B6"/>
    <mergeCell ref="C5:C6"/>
    <mergeCell ref="D5:D6"/>
    <mergeCell ref="E5:E6"/>
    <mergeCell ref="F5:F6"/>
    <mergeCell ref="A9:A10"/>
    <mergeCell ref="B9:B10"/>
    <mergeCell ref="G5:G6"/>
    <mergeCell ref="A7:A8"/>
    <mergeCell ref="B7:B8"/>
    <mergeCell ref="C7:C8"/>
    <mergeCell ref="D7:D8"/>
    <mergeCell ref="E7:E8"/>
    <mergeCell ref="F7:F8"/>
    <mergeCell ref="G7:G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55:G56"/>
    <mergeCell ref="A57:A58"/>
    <mergeCell ref="B57:B58"/>
    <mergeCell ref="C57:C58"/>
    <mergeCell ref="D57:D58"/>
    <mergeCell ref="E57:E58"/>
    <mergeCell ref="F57:F58"/>
    <mergeCell ref="G57:G58"/>
    <mergeCell ref="A55:A56"/>
    <mergeCell ref="B55:B56"/>
    <mergeCell ref="C55:C56"/>
    <mergeCell ref="D55:D56"/>
    <mergeCell ref="E55:E56"/>
    <mergeCell ref="F55:F56"/>
    <mergeCell ref="G59:G60"/>
    <mergeCell ref="A61:A62"/>
    <mergeCell ref="B61:B62"/>
    <mergeCell ref="C61:C62"/>
    <mergeCell ref="D61:D62"/>
    <mergeCell ref="E61:E62"/>
    <mergeCell ref="F61:F62"/>
    <mergeCell ref="G61:G62"/>
    <mergeCell ref="A59:A60"/>
    <mergeCell ref="B59:B60"/>
    <mergeCell ref="C59:C60"/>
    <mergeCell ref="D59:D60"/>
    <mergeCell ref="E59:E60"/>
    <mergeCell ref="F59:F60"/>
    <mergeCell ref="G63:G64"/>
    <mergeCell ref="A65:A66"/>
    <mergeCell ref="B65:B66"/>
    <mergeCell ref="C65:C66"/>
    <mergeCell ref="D65:D66"/>
    <mergeCell ref="E65:E66"/>
    <mergeCell ref="F65:F66"/>
    <mergeCell ref="G65:G66"/>
    <mergeCell ref="A63:A64"/>
    <mergeCell ref="B63:B64"/>
    <mergeCell ref="C63:C64"/>
    <mergeCell ref="D63:D64"/>
    <mergeCell ref="E63:E64"/>
    <mergeCell ref="F63:F64"/>
    <mergeCell ref="G67:G68"/>
    <mergeCell ref="A69:A70"/>
    <mergeCell ref="B69:B70"/>
    <mergeCell ref="C69:C70"/>
    <mergeCell ref="D69:D70"/>
    <mergeCell ref="E69:E70"/>
    <mergeCell ref="F69:F70"/>
    <mergeCell ref="G69:G70"/>
    <mergeCell ref="A67:A68"/>
    <mergeCell ref="B67:B68"/>
    <mergeCell ref="C67:C68"/>
    <mergeCell ref="D67:D68"/>
    <mergeCell ref="E67:E68"/>
    <mergeCell ref="F67:F68"/>
    <mergeCell ref="G71:G72"/>
    <mergeCell ref="A73:A74"/>
    <mergeCell ref="B73:B74"/>
    <mergeCell ref="C73:C74"/>
    <mergeCell ref="D73:D74"/>
    <mergeCell ref="E73:E74"/>
    <mergeCell ref="F73:F74"/>
    <mergeCell ref="G73:G74"/>
    <mergeCell ref="A71:A72"/>
    <mergeCell ref="B71:B72"/>
    <mergeCell ref="C71:C72"/>
    <mergeCell ref="D71:D72"/>
    <mergeCell ref="E71:E72"/>
    <mergeCell ref="F71:F72"/>
    <mergeCell ref="G75:G76"/>
    <mergeCell ref="A77:A78"/>
    <mergeCell ref="B77:B78"/>
    <mergeCell ref="C77:C78"/>
    <mergeCell ref="D77:D78"/>
    <mergeCell ref="E77:E78"/>
    <mergeCell ref="F77:F78"/>
    <mergeCell ref="G77:G78"/>
    <mergeCell ref="A75:A76"/>
    <mergeCell ref="B75:B76"/>
    <mergeCell ref="C75:C76"/>
    <mergeCell ref="D75:D76"/>
    <mergeCell ref="E75:E76"/>
    <mergeCell ref="F75:F76"/>
    <mergeCell ref="G79:G80"/>
    <mergeCell ref="A81:A82"/>
    <mergeCell ref="B81:B82"/>
    <mergeCell ref="C81:C82"/>
    <mergeCell ref="D81:D82"/>
    <mergeCell ref="E81:E82"/>
    <mergeCell ref="F81:F82"/>
    <mergeCell ref="G81:G82"/>
    <mergeCell ref="A79:A80"/>
    <mergeCell ref="B79:B80"/>
    <mergeCell ref="C79:C80"/>
    <mergeCell ref="D79:D80"/>
    <mergeCell ref="E79:E80"/>
    <mergeCell ref="F79:F80"/>
    <mergeCell ref="G83:G84"/>
    <mergeCell ref="A85:A86"/>
    <mergeCell ref="B85:B86"/>
    <mergeCell ref="C85:C86"/>
    <mergeCell ref="D85:D86"/>
    <mergeCell ref="E85:E86"/>
    <mergeCell ref="F85:F86"/>
    <mergeCell ref="G85:G86"/>
    <mergeCell ref="A83:A84"/>
    <mergeCell ref="B83:B84"/>
    <mergeCell ref="C83:C84"/>
    <mergeCell ref="D83:D84"/>
    <mergeCell ref="E83:E84"/>
    <mergeCell ref="F83:F84"/>
    <mergeCell ref="G87:G88"/>
    <mergeCell ref="A89:A90"/>
    <mergeCell ref="B89:B90"/>
    <mergeCell ref="C89:C90"/>
    <mergeCell ref="D89:D90"/>
    <mergeCell ref="E89:E90"/>
    <mergeCell ref="F89:F90"/>
    <mergeCell ref="G89:G90"/>
    <mergeCell ref="A87:A88"/>
    <mergeCell ref="B87:B88"/>
    <mergeCell ref="C87:C88"/>
    <mergeCell ref="D87:D88"/>
    <mergeCell ref="E87:E88"/>
    <mergeCell ref="F87:F88"/>
    <mergeCell ref="G91:G92"/>
    <mergeCell ref="A93:A94"/>
    <mergeCell ref="B93:B94"/>
    <mergeCell ref="C93:C94"/>
    <mergeCell ref="D93:D94"/>
    <mergeCell ref="E93:E94"/>
    <mergeCell ref="F93:F94"/>
    <mergeCell ref="G93:G94"/>
    <mergeCell ref="A91:A92"/>
    <mergeCell ref="B91:B92"/>
    <mergeCell ref="C91:C92"/>
    <mergeCell ref="D91:D92"/>
    <mergeCell ref="E91:E92"/>
    <mergeCell ref="F91:F92"/>
    <mergeCell ref="G95:G96"/>
    <mergeCell ref="A97:A98"/>
    <mergeCell ref="B97:B98"/>
    <mergeCell ref="C97:C98"/>
    <mergeCell ref="D97:D98"/>
    <mergeCell ref="E97:E98"/>
    <mergeCell ref="F97:F98"/>
    <mergeCell ref="G97:G98"/>
    <mergeCell ref="A95:A96"/>
    <mergeCell ref="B95:B96"/>
    <mergeCell ref="C95:C96"/>
    <mergeCell ref="D95:D96"/>
    <mergeCell ref="E95:E96"/>
    <mergeCell ref="F95:F96"/>
    <mergeCell ref="G99:G100"/>
    <mergeCell ref="A101:A102"/>
    <mergeCell ref="B101:B102"/>
    <mergeCell ref="C101:C102"/>
    <mergeCell ref="D101:D102"/>
    <mergeCell ref="E101:E102"/>
    <mergeCell ref="F101:F102"/>
    <mergeCell ref="G101:G102"/>
    <mergeCell ref="A99:A100"/>
    <mergeCell ref="B99:B100"/>
    <mergeCell ref="C99:C100"/>
    <mergeCell ref="D99:D100"/>
    <mergeCell ref="E99:E100"/>
    <mergeCell ref="F99:F100"/>
    <mergeCell ref="G103:G104"/>
    <mergeCell ref="A105:A106"/>
    <mergeCell ref="B105:B106"/>
    <mergeCell ref="C105:C106"/>
    <mergeCell ref="D105:D106"/>
    <mergeCell ref="E105:E106"/>
    <mergeCell ref="F105:F106"/>
    <mergeCell ref="G105:G106"/>
    <mergeCell ref="A103:A104"/>
    <mergeCell ref="B103:B104"/>
    <mergeCell ref="C103:C104"/>
    <mergeCell ref="D103:D104"/>
    <mergeCell ref="E103:E104"/>
    <mergeCell ref="F103:F104"/>
    <mergeCell ref="G107:G108"/>
    <mergeCell ref="A109:A110"/>
    <mergeCell ref="B109:B110"/>
    <mergeCell ref="C109:C110"/>
    <mergeCell ref="D109:D110"/>
    <mergeCell ref="E109:E110"/>
    <mergeCell ref="F109:F110"/>
    <mergeCell ref="G109:G110"/>
    <mergeCell ref="A107:A108"/>
    <mergeCell ref="B107:B108"/>
    <mergeCell ref="C107:C108"/>
    <mergeCell ref="D107:D108"/>
    <mergeCell ref="E107:E108"/>
    <mergeCell ref="F107:F108"/>
    <mergeCell ref="G111:G112"/>
    <mergeCell ref="A113:A114"/>
    <mergeCell ref="B113:B114"/>
    <mergeCell ref="C113:C114"/>
    <mergeCell ref="D113:D114"/>
    <mergeCell ref="E113:E114"/>
    <mergeCell ref="F113:F114"/>
    <mergeCell ref="G113:G114"/>
    <mergeCell ref="A111:A112"/>
    <mergeCell ref="B111:B112"/>
    <mergeCell ref="C111:C112"/>
    <mergeCell ref="D111:D112"/>
    <mergeCell ref="E111:E112"/>
    <mergeCell ref="F111:F112"/>
    <mergeCell ref="G115:G116"/>
    <mergeCell ref="A117:A118"/>
    <mergeCell ref="B117:B118"/>
    <mergeCell ref="C117:C118"/>
    <mergeCell ref="D117:D118"/>
    <mergeCell ref="E117:E118"/>
    <mergeCell ref="F117:F118"/>
    <mergeCell ref="G117:G118"/>
    <mergeCell ref="A115:A116"/>
    <mergeCell ref="B115:B116"/>
    <mergeCell ref="C115:C116"/>
    <mergeCell ref="D115:D116"/>
    <mergeCell ref="E115:E116"/>
    <mergeCell ref="F115:F116"/>
    <mergeCell ref="G119:G120"/>
    <mergeCell ref="A121:A122"/>
    <mergeCell ref="B121:B122"/>
    <mergeCell ref="C121:C122"/>
    <mergeCell ref="D121:D122"/>
    <mergeCell ref="E121:E122"/>
    <mergeCell ref="F121:F122"/>
    <mergeCell ref="G121:G122"/>
    <mergeCell ref="A119:A120"/>
    <mergeCell ref="B119:B120"/>
    <mergeCell ref="C119:C120"/>
    <mergeCell ref="D119:D120"/>
    <mergeCell ref="E119:E120"/>
    <mergeCell ref="F119:F120"/>
    <mergeCell ref="G123:G124"/>
    <mergeCell ref="A125:A126"/>
    <mergeCell ref="B125:B126"/>
    <mergeCell ref="C125:C126"/>
    <mergeCell ref="D125:D126"/>
    <mergeCell ref="E125:E126"/>
    <mergeCell ref="F125:F126"/>
    <mergeCell ref="G125:G126"/>
    <mergeCell ref="A123:A124"/>
    <mergeCell ref="B123:B124"/>
    <mergeCell ref="C123:C124"/>
    <mergeCell ref="D123:D124"/>
    <mergeCell ref="E123:E124"/>
    <mergeCell ref="F123:F124"/>
    <mergeCell ref="G127:G128"/>
    <mergeCell ref="A129:A130"/>
    <mergeCell ref="B129:B130"/>
    <mergeCell ref="C129:C130"/>
    <mergeCell ref="D129:D130"/>
    <mergeCell ref="E129:E130"/>
    <mergeCell ref="F129:F130"/>
    <mergeCell ref="G129:G130"/>
    <mergeCell ref="A127:A128"/>
    <mergeCell ref="B127:B128"/>
    <mergeCell ref="C127:C128"/>
    <mergeCell ref="D127:D128"/>
    <mergeCell ref="E127:E128"/>
    <mergeCell ref="F127:F128"/>
    <mergeCell ref="G131:G132"/>
    <mergeCell ref="A133:A134"/>
    <mergeCell ref="B133:B134"/>
    <mergeCell ref="C133:C134"/>
    <mergeCell ref="D133:D134"/>
    <mergeCell ref="E133:E134"/>
    <mergeCell ref="F133:F134"/>
    <mergeCell ref="G133:G134"/>
    <mergeCell ref="A131:A132"/>
    <mergeCell ref="B131:B132"/>
    <mergeCell ref="C131:C132"/>
    <mergeCell ref="D131:D132"/>
    <mergeCell ref="E131:E132"/>
    <mergeCell ref="F131:F132"/>
    <mergeCell ref="G135:G136"/>
    <mergeCell ref="A137:A138"/>
    <mergeCell ref="B137:B138"/>
    <mergeCell ref="C137:C138"/>
    <mergeCell ref="D137:D138"/>
    <mergeCell ref="E137:E138"/>
    <mergeCell ref="F137:F138"/>
    <mergeCell ref="G137:G138"/>
    <mergeCell ref="A135:A136"/>
    <mergeCell ref="B135:B136"/>
    <mergeCell ref="C135:C136"/>
    <mergeCell ref="D135:D136"/>
    <mergeCell ref="E135:E136"/>
    <mergeCell ref="F135:F136"/>
    <mergeCell ref="G139:G140"/>
    <mergeCell ref="A141:A142"/>
    <mergeCell ref="B141:B142"/>
    <mergeCell ref="C141:C142"/>
    <mergeCell ref="D141:D142"/>
    <mergeCell ref="E141:E142"/>
    <mergeCell ref="F141:F142"/>
    <mergeCell ref="G141:G142"/>
    <mergeCell ref="A139:A140"/>
    <mergeCell ref="B139:B140"/>
    <mergeCell ref="C139:C140"/>
    <mergeCell ref="D139:D140"/>
    <mergeCell ref="E139:E140"/>
    <mergeCell ref="F139:F140"/>
    <mergeCell ref="G143:G144"/>
    <mergeCell ref="A145:A146"/>
    <mergeCell ref="B145:B146"/>
    <mergeCell ref="C145:C146"/>
    <mergeCell ref="D145:D146"/>
    <mergeCell ref="E145:E146"/>
    <mergeCell ref="F145:F146"/>
    <mergeCell ref="G145:G146"/>
    <mergeCell ref="A143:A144"/>
    <mergeCell ref="B143:B144"/>
    <mergeCell ref="C143:C144"/>
    <mergeCell ref="D143:D144"/>
    <mergeCell ref="E143:E144"/>
    <mergeCell ref="F143:F144"/>
    <mergeCell ref="G147:G148"/>
    <mergeCell ref="A149:A150"/>
    <mergeCell ref="B149:B150"/>
    <mergeCell ref="C149:C150"/>
    <mergeCell ref="D149:D150"/>
    <mergeCell ref="E149:E150"/>
    <mergeCell ref="F149:F150"/>
    <mergeCell ref="G149:G150"/>
    <mergeCell ref="A147:A148"/>
    <mergeCell ref="B147:B148"/>
    <mergeCell ref="C147:C148"/>
    <mergeCell ref="D147:D148"/>
    <mergeCell ref="E147:E148"/>
    <mergeCell ref="F147:F148"/>
    <mergeCell ref="G151:G152"/>
    <mergeCell ref="A153:A154"/>
    <mergeCell ref="B153:B154"/>
    <mergeCell ref="C153:C154"/>
    <mergeCell ref="D153:D154"/>
    <mergeCell ref="E153:E154"/>
    <mergeCell ref="F153:F154"/>
    <mergeCell ref="G153:G154"/>
    <mergeCell ref="A151:A152"/>
    <mergeCell ref="B151:B152"/>
    <mergeCell ref="C151:C152"/>
    <mergeCell ref="D151:D152"/>
    <mergeCell ref="E151:E152"/>
    <mergeCell ref="F151:F152"/>
    <mergeCell ref="G155:G156"/>
    <mergeCell ref="A157:A158"/>
    <mergeCell ref="B157:B158"/>
    <mergeCell ref="C157:C158"/>
    <mergeCell ref="D157:D158"/>
    <mergeCell ref="E157:E158"/>
    <mergeCell ref="F157:F158"/>
    <mergeCell ref="G157:G158"/>
    <mergeCell ref="A155:A156"/>
    <mergeCell ref="B155:B156"/>
    <mergeCell ref="C155:C156"/>
    <mergeCell ref="D155:D156"/>
    <mergeCell ref="E155:E156"/>
    <mergeCell ref="F155:F156"/>
    <mergeCell ref="G159:G160"/>
    <mergeCell ref="A161:A162"/>
    <mergeCell ref="B161:B162"/>
    <mergeCell ref="C161:C162"/>
    <mergeCell ref="D161:D162"/>
    <mergeCell ref="E161:E162"/>
    <mergeCell ref="F161:F162"/>
    <mergeCell ref="G161:G162"/>
    <mergeCell ref="A159:A160"/>
    <mergeCell ref="B159:B160"/>
    <mergeCell ref="C159:C160"/>
    <mergeCell ref="D159:D160"/>
    <mergeCell ref="E159:E160"/>
    <mergeCell ref="F159:F160"/>
    <mergeCell ref="E165:E166"/>
    <mergeCell ref="F165:F166"/>
    <mergeCell ref="G165:G166"/>
    <mergeCell ref="A163:A164"/>
    <mergeCell ref="B163:B164"/>
    <mergeCell ref="C163:C164"/>
    <mergeCell ref="D163:D164"/>
    <mergeCell ref="E163:E164"/>
    <mergeCell ref="F163:F164"/>
    <mergeCell ref="B177:B178"/>
    <mergeCell ref="C177:C178"/>
    <mergeCell ref="D173:D174"/>
    <mergeCell ref="A175:A176"/>
    <mergeCell ref="B175:B176"/>
    <mergeCell ref="G167:G168"/>
    <mergeCell ref="A169:A170"/>
    <mergeCell ref="B169:B170"/>
    <mergeCell ref="C169:C170"/>
    <mergeCell ref="D169:D170"/>
    <mergeCell ref="E169:E170"/>
    <mergeCell ref="F169:F170"/>
    <mergeCell ref="G169:G170"/>
    <mergeCell ref="A167:A168"/>
    <mergeCell ref="B167:B168"/>
    <mergeCell ref="C167:C168"/>
    <mergeCell ref="D167:D168"/>
    <mergeCell ref="E167:E168"/>
    <mergeCell ref="F167:F168"/>
    <mergeCell ref="E177:E178"/>
    <mergeCell ref="F177:F178"/>
    <mergeCell ref="G177:G178"/>
    <mergeCell ref="D177:D178"/>
    <mergeCell ref="A177:A178"/>
    <mergeCell ref="A1:G1"/>
    <mergeCell ref="E175:E176"/>
    <mergeCell ref="F175:F176"/>
    <mergeCell ref="G175:G176"/>
    <mergeCell ref="E171:E172"/>
    <mergeCell ref="F171:F172"/>
    <mergeCell ref="G171:G172"/>
    <mergeCell ref="A173:A174"/>
    <mergeCell ref="C175:C176"/>
    <mergeCell ref="D175:D176"/>
    <mergeCell ref="B173:B174"/>
    <mergeCell ref="C173:C174"/>
    <mergeCell ref="E173:E174"/>
    <mergeCell ref="F173:F174"/>
    <mergeCell ref="G173:G174"/>
    <mergeCell ref="A171:A172"/>
    <mergeCell ref="B171:B172"/>
    <mergeCell ref="C171:C172"/>
    <mergeCell ref="D171:D172"/>
    <mergeCell ref="G163:G164"/>
    <mergeCell ref="A165:A166"/>
    <mergeCell ref="B165:B166"/>
    <mergeCell ref="C165:C166"/>
    <mergeCell ref="D165:D166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0"/>
  </sheetPr>
  <dimension ref="A1:AI141"/>
  <sheetViews>
    <sheetView tabSelected="1" topLeftCell="A47" workbookViewId="0">
      <selection sqref="A1:G79"/>
    </sheetView>
  </sheetViews>
  <sheetFormatPr defaultRowHeight="12.75"/>
  <cols>
    <col min="1" max="1" width="7.28515625" customWidth="1"/>
    <col min="2" max="2" width="7.7109375" customWidth="1"/>
    <col min="3" max="3" width="25.7109375" customWidth="1"/>
    <col min="4" max="4" width="17.5703125" customWidth="1"/>
    <col min="5" max="5" width="15.42578125" customWidth="1"/>
    <col min="7" max="7" width="17.140625" customWidth="1"/>
  </cols>
  <sheetData>
    <row r="1" spans="1:35" ht="21" thickBot="1">
      <c r="A1" s="251" t="s">
        <v>62</v>
      </c>
      <c r="B1" s="251"/>
      <c r="C1" s="251"/>
      <c r="D1" s="251"/>
      <c r="E1" s="251"/>
      <c r="F1" s="251"/>
      <c r="G1" s="25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35" ht="24.75" customHeight="1" thickBot="1">
      <c r="A2" s="174" t="s">
        <v>66</v>
      </c>
      <c r="B2" s="174"/>
      <c r="C2" s="174"/>
      <c r="D2" s="160" t="str">
        <f>HYPERLINK([3]реквизиты!$A$2)</f>
        <v>Первенство России по самбо среди юношей 1997-1998 гг.р.</v>
      </c>
      <c r="E2" s="252"/>
      <c r="F2" s="252"/>
      <c r="G2" s="253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"/>
      <c r="W2" s="4"/>
    </row>
    <row r="3" spans="1:35" ht="25.5" customHeight="1" thickBot="1">
      <c r="B3" s="50"/>
      <c r="C3" s="50"/>
      <c r="D3" s="250" t="str">
        <f>HYPERLINK([3]реквизиты!$A$3)</f>
        <v>24-27 июня 2013 год   г.Отрадный</v>
      </c>
      <c r="E3" s="250"/>
      <c r="F3" s="250"/>
      <c r="G3" s="51" t="str">
        <f>HYPERLINK(пр.взв!D4)</f>
        <v>В.к. 42 кг.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126" t="s">
        <v>22</v>
      </c>
      <c r="B4" s="254" t="s">
        <v>5</v>
      </c>
      <c r="C4" s="130" t="s">
        <v>2</v>
      </c>
      <c r="D4" s="128" t="s">
        <v>3</v>
      </c>
      <c r="E4" s="130" t="s">
        <v>4</v>
      </c>
      <c r="F4" s="128" t="s">
        <v>8</v>
      </c>
      <c r="G4" s="132" t="s">
        <v>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 thickBot="1">
      <c r="A5" s="127"/>
      <c r="B5" s="129"/>
      <c r="C5" s="248"/>
      <c r="D5" s="129"/>
      <c r="E5" s="248"/>
      <c r="F5" s="129"/>
      <c r="G5" s="24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1.1" customHeight="1">
      <c r="A6" s="246" t="s">
        <v>10</v>
      </c>
      <c r="B6" s="247">
        <v>16</v>
      </c>
      <c r="C6" s="286" t="str">
        <f>VLOOKUP(B6,пр.взв!B7:G78,2,FALSE)</f>
        <v>НАЗАРЗОДА Анушервон Бузургмехр</v>
      </c>
      <c r="D6" s="130" t="str">
        <f>VLOOKUP(B6,пр.взв!B7:G78,3,FALSE)</f>
        <v>04.02.99 2р.</v>
      </c>
      <c r="E6" s="281" t="str">
        <f>VLOOKUP(B6,пр.взв!B7:G78,4,FALSE)</f>
        <v>Москва</v>
      </c>
      <c r="F6" s="128">
        <f>VLOOKUP(B6,пр.взв!B7:G78,5,FALSE)</f>
        <v>0</v>
      </c>
      <c r="G6" s="290" t="str">
        <f>VLOOKUP(B6,пр.взв!B7:G78,6,FALSE)</f>
        <v>Клецков Д Астахов ВВ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1.1" customHeight="1">
      <c r="A7" s="233"/>
      <c r="B7" s="239"/>
      <c r="C7" s="287"/>
      <c r="D7" s="248"/>
      <c r="E7" s="282"/>
      <c r="F7" s="238"/>
      <c r="G7" s="291"/>
    </row>
    <row r="8" spans="1:35" ht="11.1" customHeight="1">
      <c r="A8" s="233" t="s">
        <v>11</v>
      </c>
      <c r="B8" s="235">
        <v>26</v>
      </c>
      <c r="C8" s="287" t="str">
        <f>VLOOKUP(B8,пр.взв!B7:G78,2,FALSE)</f>
        <v>ПАВЛОВ Евгений Александрович</v>
      </c>
      <c r="D8" s="237" t="str">
        <f>VLOOKUP(B8,пр.взв!B7:G78,3,FALSE)</f>
        <v>28.01.98 1р</v>
      </c>
      <c r="E8" s="282" t="str">
        <f>VLOOKUP(B8,пр.взв!B7:G78,4,FALSE)</f>
        <v>Санкт-Петербург, МО</v>
      </c>
      <c r="F8" s="238">
        <f>VLOOKUP(B8,пр.взв!B7:G78,5,FALSE)</f>
        <v>0</v>
      </c>
      <c r="G8" s="291" t="str">
        <f>VLOOKUP(B8,пр.взв!B7:G78,6,FALSE)</f>
        <v>Селяков С.В.</v>
      </c>
    </row>
    <row r="9" spans="1:35" ht="11.1" customHeight="1">
      <c r="A9" s="233"/>
      <c r="B9" s="239"/>
      <c r="C9" s="287"/>
      <c r="D9" s="237"/>
      <c r="E9" s="282"/>
      <c r="F9" s="238"/>
      <c r="G9" s="291"/>
    </row>
    <row r="10" spans="1:35" ht="11.1" customHeight="1">
      <c r="A10" s="233" t="s">
        <v>12</v>
      </c>
      <c r="B10" s="235">
        <v>3</v>
      </c>
      <c r="C10" s="287" t="str">
        <f>VLOOKUP(B10,пр.взв!B7:G78,2,FALSE)</f>
        <v>ХОДИБОЕВ Умеджон Кобилджонович</v>
      </c>
      <c r="D10" s="237" t="str">
        <f>VLOOKUP(B10,пр.взв!B7:G78,3,FALSE)</f>
        <v>27.01.97 1р</v>
      </c>
      <c r="E10" s="282" t="str">
        <f>VLOOKUP(B10,пр.взв!B7:G78,4,FALSE)</f>
        <v>ЮФО, Краснодарский край, г. Армавир, Д</v>
      </c>
      <c r="F10" s="238">
        <f>VLOOKUP(B10,пр.взв!B7:G78,5,FALSE)</f>
        <v>0</v>
      </c>
      <c r="G10" s="291" t="str">
        <f>VLOOKUP(B10,пр.взв!B7:G78,6,FALSE)</f>
        <v>Клименко А.А.</v>
      </c>
    </row>
    <row r="11" spans="1:35" ht="11.1" customHeight="1">
      <c r="A11" s="233"/>
      <c r="B11" s="239"/>
      <c r="C11" s="287"/>
      <c r="D11" s="237"/>
      <c r="E11" s="282"/>
      <c r="F11" s="238"/>
      <c r="G11" s="291"/>
    </row>
    <row r="12" spans="1:35" ht="11.1" customHeight="1">
      <c r="A12" s="233" t="s">
        <v>13</v>
      </c>
      <c r="B12" s="235">
        <v>33</v>
      </c>
      <c r="C12" s="287" t="str">
        <f>VLOOKUP(B12,пр.взв!B7:G78,2,FALSE)</f>
        <v xml:space="preserve">СИНЬКОВ Андрей Евгеньевич </v>
      </c>
      <c r="D12" s="237" t="str">
        <f>VLOOKUP(B12,пр.взв!B7:G78,3,FALSE)</f>
        <v>13.10.98 1р</v>
      </c>
      <c r="E12" s="282" t="str">
        <f>VLOOKUP(B12,пр.взв!B7:G78,4,FALSE)</f>
        <v>УРФО ,Свердловская обл Екатеринбург</v>
      </c>
      <c r="F12" s="238">
        <f>VLOOKUP(B12,пр.взв!B7:G78,5,FALSE)</f>
        <v>0</v>
      </c>
      <c r="G12" s="291" t="str">
        <f>VLOOKUP(B12,пр.взв!B7:G78,6,FALSE)</f>
        <v>Коростелев АБ</v>
      </c>
    </row>
    <row r="13" spans="1:35" ht="11.1" customHeight="1">
      <c r="A13" s="233"/>
      <c r="B13" s="239"/>
      <c r="C13" s="287"/>
      <c r="D13" s="237"/>
      <c r="E13" s="282"/>
      <c r="F13" s="238"/>
      <c r="G13" s="291"/>
    </row>
    <row r="14" spans="1:35" ht="11.1" customHeight="1">
      <c r="A14" s="233" t="s">
        <v>14</v>
      </c>
      <c r="B14" s="235">
        <v>2</v>
      </c>
      <c r="C14" s="287" t="str">
        <f>VLOOKUP(B14,пр.взв!B7:G78,2,FALSE)</f>
        <v>ЗИЛФИКАРОВ Шамиль Курбанисмаилович</v>
      </c>
      <c r="D14" s="237" t="str">
        <f>VLOOKUP(B14,пр.взв!B7:G78,3,FALSE)</f>
        <v>04.10.98 1р</v>
      </c>
      <c r="E14" s="282" t="str">
        <f>VLOOKUP(B14,пр.взв!B7:G78,4,FALSE)</f>
        <v>УрФО, ХМАО-Югра, МО</v>
      </c>
      <c r="F14" s="238">
        <f>VLOOKUP(B14,пр.взв!B7:G78,5,FALSE)</f>
        <v>0</v>
      </c>
      <c r="G14" s="291" t="str">
        <f>VLOOKUP(B14,пр.взв!B7:G78,6,FALSE)</f>
        <v>Воробьев В.В.</v>
      </c>
    </row>
    <row r="15" spans="1:35" ht="11.1" customHeight="1">
      <c r="A15" s="233"/>
      <c r="B15" s="239"/>
      <c r="C15" s="287"/>
      <c r="D15" s="237"/>
      <c r="E15" s="282"/>
      <c r="F15" s="238"/>
      <c r="G15" s="291"/>
    </row>
    <row r="16" spans="1:35" ht="11.1" customHeight="1">
      <c r="A16" s="233" t="s">
        <v>15</v>
      </c>
      <c r="B16" s="235">
        <v>27</v>
      </c>
      <c r="C16" s="287" t="str">
        <f>VLOOKUP(B16,пр.взв!B7:G78,2,FALSE)</f>
        <v>ПЕТРОВ Олег Евгеньевич</v>
      </c>
      <c r="D16" s="237" t="str">
        <f>VLOOKUP(B16,пр.взв!B7:G78,3,FALSE)</f>
        <v>19.08.98 2р</v>
      </c>
      <c r="E16" s="282" t="str">
        <f>VLOOKUP(B16,пр.взв!B7:G78,4,FALSE)</f>
        <v>ПФО,Чувашская республика Чебоксары</v>
      </c>
      <c r="F16" s="238">
        <f>VLOOKUP(B16,пр.взв!B7:G78,5,FALSE)</f>
        <v>0</v>
      </c>
      <c r="G16" s="291" t="str">
        <f>VLOOKUP(B16,пр.взв!B7:G78,6,FALSE)</f>
        <v>Пегасов СВ</v>
      </c>
    </row>
    <row r="17" spans="1:14" ht="11.1" customHeight="1">
      <c r="A17" s="233"/>
      <c r="B17" s="239"/>
      <c r="C17" s="287"/>
      <c r="D17" s="237"/>
      <c r="E17" s="282"/>
      <c r="F17" s="238"/>
      <c r="G17" s="291"/>
    </row>
    <row r="18" spans="1:14" ht="11.1" customHeight="1">
      <c r="A18" s="233" t="s">
        <v>16</v>
      </c>
      <c r="B18" s="235">
        <v>10</v>
      </c>
      <c r="C18" s="287" t="str">
        <f>VLOOKUP(B18,пр.взв!B7:G78,2,FALSE)</f>
        <v>КРУПИН Дмитрий Олегович</v>
      </c>
      <c r="D18" s="237" t="str">
        <f>VLOOKUP(B18,пр.взв!B7:G78,3,FALSE)</f>
        <v>06.09.99 1р</v>
      </c>
      <c r="E18" s="282" t="str">
        <f>VLOOKUP(B18,пр.взв!B7:G78,4,FALSE)</f>
        <v>ПФО,Ульяновская,ФСОП Россия</v>
      </c>
      <c r="F18" s="238">
        <f>VLOOKUP(B18,пр.взв!B7:G78,5,FALSE)</f>
        <v>0</v>
      </c>
      <c r="G18" s="291" t="str">
        <f>VLOOKUP(B18,пр.взв!B7:G78,6,FALSE)</f>
        <v>Исаев ЕН Плисов ОВ</v>
      </c>
    </row>
    <row r="19" spans="1:14" ht="11.1" customHeight="1">
      <c r="A19" s="233"/>
      <c r="B19" s="239"/>
      <c r="C19" s="287"/>
      <c r="D19" s="237"/>
      <c r="E19" s="282"/>
      <c r="F19" s="238"/>
      <c r="G19" s="291"/>
    </row>
    <row r="20" spans="1:14" ht="11.1" customHeight="1">
      <c r="A20" s="233" t="s">
        <v>17</v>
      </c>
      <c r="B20" s="235">
        <v>13</v>
      </c>
      <c r="C20" s="287" t="str">
        <f>VLOOKUP(B20,пр.взв!B7:G78,2,FALSE)</f>
        <v xml:space="preserve">КАЗАРЯН Егише Эдикович </v>
      </c>
      <c r="D20" s="237" t="str">
        <f>VLOOKUP(B20,пр.взв!B7:G78,3,FALSE)</f>
        <v>10.11.98 2р</v>
      </c>
      <c r="E20" s="282" t="str">
        <f>VLOOKUP(B20,пр.взв!B7:G78,4,FALSE)</f>
        <v>ПФО,Чувашская республика Чебоксары</v>
      </c>
      <c r="F20" s="238">
        <f>VLOOKUP(B20,пр.взв!B7:G78,5,FALSE)</f>
        <v>0</v>
      </c>
      <c r="G20" s="291" t="str">
        <f>VLOOKUP(B20,пр.взв!B7:G78,6,FALSE)</f>
        <v>Пчелов СГ</v>
      </c>
    </row>
    <row r="21" spans="1:14" ht="11.1" customHeight="1">
      <c r="A21" s="233"/>
      <c r="B21" s="239"/>
      <c r="C21" s="287"/>
      <c r="D21" s="237"/>
      <c r="E21" s="282"/>
      <c r="F21" s="238"/>
      <c r="G21" s="291"/>
    </row>
    <row r="22" spans="1:14" ht="11.1" customHeight="1">
      <c r="A22" s="233" t="s">
        <v>18</v>
      </c>
      <c r="B22" s="235">
        <v>31</v>
      </c>
      <c r="C22" s="287" t="str">
        <f>VLOOKUP(B22,пр.взв!B7:G78,2,FALSE)</f>
        <v>КАЧАЛОВ Абдулмуслим Мусабегович</v>
      </c>
      <c r="D22" s="237" t="str">
        <f>VLOOKUP(B22,пр.взв!B7:G78,3,FALSE)</f>
        <v>21.08.98 1р</v>
      </c>
      <c r="E22" s="282" t="str">
        <f>VLOOKUP(B22,пр.взв!B7:G78,4,FALSE)</f>
        <v>СКФО, республика Дагестан, г. Махачкала, ПР</v>
      </c>
      <c r="F22" s="238">
        <f>VLOOKUP(B22,пр.взв!B7:G78,5,FALSE)</f>
        <v>0</v>
      </c>
      <c r="G22" s="291" t="str">
        <f>VLOOKUP(B22,пр.взв!B7:G78,6,FALSE)</f>
        <v>Магомедов А.С., Рабаданов А.А.</v>
      </c>
    </row>
    <row r="23" spans="1:14" ht="11.1" customHeight="1">
      <c r="A23" s="233"/>
      <c r="B23" s="239"/>
      <c r="C23" s="287"/>
      <c r="D23" s="237"/>
      <c r="E23" s="282"/>
      <c r="F23" s="238"/>
      <c r="G23" s="291"/>
    </row>
    <row r="24" spans="1:14" ht="11.1" customHeight="1">
      <c r="A24" s="233" t="s">
        <v>19</v>
      </c>
      <c r="B24" s="235">
        <v>21</v>
      </c>
      <c r="C24" s="287" t="str">
        <f>VLOOKUP(B24,пр.взв!B7:G78,2,FALSE)</f>
        <v>МУРАДЯН Эдуард Артурович</v>
      </c>
      <c r="D24" s="237" t="str">
        <f>VLOOKUP(B24,пр.взв!B7:G78,3,FALSE)</f>
        <v>27.05.98 2р</v>
      </c>
      <c r="E24" s="282" t="str">
        <f>VLOOKUP(B24,пр.взв!B7:G78,4,FALSE)</f>
        <v>ЮФО, Краснодарский край, г. Армавир, Д</v>
      </c>
      <c r="F24" s="238">
        <f>VLOOKUP(B24,пр.взв!B7:G78,5,FALSE)</f>
        <v>0</v>
      </c>
      <c r="G24" s="291" t="str">
        <f>VLOOKUP(B24,пр.взв!B7:G78,6,FALSE)</f>
        <v>Бородин В.Г., Елиазян С.К.</v>
      </c>
    </row>
    <row r="25" spans="1:14" ht="11.1" customHeight="1">
      <c r="A25" s="233"/>
      <c r="B25" s="239"/>
      <c r="C25" s="287"/>
      <c r="D25" s="237"/>
      <c r="E25" s="282"/>
      <c r="F25" s="238"/>
      <c r="G25" s="291"/>
    </row>
    <row r="26" spans="1:14" ht="11.1" customHeight="1">
      <c r="A26" s="233" t="s">
        <v>20</v>
      </c>
      <c r="B26" s="235">
        <v>20</v>
      </c>
      <c r="C26" s="287" t="str">
        <f>VLOOKUP(B26,пр.взв!B7:G78,2,FALSE)</f>
        <v>ШАЛДАНОВ Сюмер Алексеевич</v>
      </c>
      <c r="D26" s="237" t="str">
        <f>VLOOKUP(B26,пр.взв!B7:G78,3,FALSE)</f>
        <v>09.01.99 2р</v>
      </c>
      <c r="E26" s="282" t="str">
        <f>VLOOKUP(B26,пр.взв!B7:G78,4,FALSE)</f>
        <v>СФО,Алтайский,Онгудай МО</v>
      </c>
      <c r="F26" s="238">
        <f>VLOOKUP(B26,пр.взв!B7:G78,5,FALSE)</f>
        <v>0</v>
      </c>
      <c r="G26" s="291" t="str">
        <f>VLOOKUP(B26,пр.взв!B7:G78,6,FALSE)</f>
        <v xml:space="preserve">Суркашев АА Черепанов </v>
      </c>
    </row>
    <row r="27" spans="1:14" ht="11.1" customHeight="1">
      <c r="A27" s="233"/>
      <c r="B27" s="239"/>
      <c r="C27" s="287"/>
      <c r="D27" s="237"/>
      <c r="E27" s="282"/>
      <c r="F27" s="238"/>
      <c r="G27" s="291"/>
    </row>
    <row r="28" spans="1:14" ht="11.1" customHeight="1">
      <c r="A28" s="233" t="s">
        <v>21</v>
      </c>
      <c r="B28" s="235">
        <v>32</v>
      </c>
      <c r="C28" s="287" t="str">
        <f>VLOOKUP(B28,пр.взв!B7:G78,2,FALSE)</f>
        <v>ГОДУНОВ Константин Игоревич</v>
      </c>
      <c r="D28" s="237" t="str">
        <f>VLOOKUP(B28,пр.взв!B7:G78,3,FALSE)</f>
        <v>10.07.98 1юн</v>
      </c>
      <c r="E28" s="282" t="str">
        <f>VLOOKUP(B28,пр.взв!B7:G78,4,FALSE)</f>
        <v>ЮФО, Краснодарский край, г. Сочи, МО</v>
      </c>
      <c r="F28" s="238">
        <f>VLOOKUP(B28,пр.взв!B7:G78,5,FALSE)</f>
        <v>0</v>
      </c>
      <c r="G28" s="291" t="str">
        <f>VLOOKUP(B28,пр.взв!B7:G78,6,FALSE)</f>
        <v>Антонян Р.А.</v>
      </c>
    </row>
    <row r="29" spans="1:14" ht="11.1" customHeight="1">
      <c r="A29" s="233"/>
      <c r="B29" s="239"/>
      <c r="C29" s="287"/>
      <c r="D29" s="237"/>
      <c r="E29" s="282"/>
      <c r="F29" s="238"/>
      <c r="G29" s="291"/>
    </row>
    <row r="30" spans="1:14" ht="11.1" customHeight="1">
      <c r="A30" s="233" t="s">
        <v>38</v>
      </c>
      <c r="B30" s="235">
        <v>8</v>
      </c>
      <c r="C30" s="287" t="str">
        <f>VLOOKUP(B30,пр.взв!B7:G78,2,FALSE)</f>
        <v>РАБАЗАНОВ Камал Гаджимурудович</v>
      </c>
      <c r="D30" s="237" t="str">
        <f>VLOOKUP(B30,пр.взв!B7:G78,3,FALSE)</f>
        <v>31.05.98 1р</v>
      </c>
      <c r="E30" s="282" t="str">
        <f>VLOOKUP(B30,пр.взв!B7:G78,4,FALSE)</f>
        <v>ЦФО,Ивановская,Шуя</v>
      </c>
      <c r="F30" s="238">
        <f>VLOOKUP(B30,пр.взв!B7:G78,5,FALSE)</f>
        <v>0</v>
      </c>
      <c r="G30" s="291" t="str">
        <f>VLOOKUP(B30,пр.взв!B7:G78,6,FALSE)</f>
        <v>Аникин НП</v>
      </c>
    </row>
    <row r="31" spans="1:14" ht="11.1" customHeight="1">
      <c r="A31" s="233"/>
      <c r="B31" s="239"/>
      <c r="C31" s="287"/>
      <c r="D31" s="237"/>
      <c r="E31" s="282"/>
      <c r="F31" s="238"/>
      <c r="G31" s="291"/>
      <c r="H31" s="6"/>
      <c r="I31" s="6"/>
      <c r="J31" s="6"/>
      <c r="L31" s="6"/>
      <c r="M31" s="6"/>
      <c r="N31" s="6"/>
    </row>
    <row r="32" spans="1:14" ht="11.1" customHeight="1">
      <c r="A32" s="233" t="s">
        <v>39</v>
      </c>
      <c r="B32" s="235">
        <v>6</v>
      </c>
      <c r="C32" s="287" t="str">
        <f>VLOOKUP(B32,пр.взв!B7:G78,2,FALSE)</f>
        <v>ШУГАР Алексей Вячеславович</v>
      </c>
      <c r="D32" s="237" t="str">
        <f>VLOOKUP(B32,пр.взв!B7:G78,3,FALSE)</f>
        <v>27.10.97 1р</v>
      </c>
      <c r="E32" s="282" t="str">
        <f>VLOOKUP(B32,пр.взв!B7:G78,4,FALSE)</f>
        <v>ЦФО, Тульская обл., г. Тула, МО</v>
      </c>
      <c r="F32" s="238">
        <f>VLOOKUP(B32,пр.взв!B7:G78,5,FALSE)</f>
        <v>0</v>
      </c>
      <c r="G32" s="291" t="str">
        <f>VLOOKUP(B32,пр.взв!B7:G78,6,FALSE)</f>
        <v>Трифонов В.Н.</v>
      </c>
      <c r="H32" s="6"/>
      <c r="I32" s="6"/>
      <c r="J32" s="6"/>
      <c r="L32" s="6"/>
      <c r="M32" s="6"/>
      <c r="N32" s="6"/>
    </row>
    <row r="33" spans="1:14" ht="11.1" customHeight="1">
      <c r="A33" s="233"/>
      <c r="B33" s="239"/>
      <c r="C33" s="287"/>
      <c r="D33" s="237"/>
      <c r="E33" s="282"/>
      <c r="F33" s="238"/>
      <c r="G33" s="291"/>
      <c r="H33" s="6"/>
      <c r="I33" s="6"/>
      <c r="J33" s="6"/>
      <c r="L33" s="6"/>
      <c r="M33" s="6"/>
      <c r="N33" s="6"/>
    </row>
    <row r="34" spans="1:14" ht="11.1" customHeight="1">
      <c r="A34" s="233" t="s">
        <v>40</v>
      </c>
      <c r="B34" s="235">
        <v>17</v>
      </c>
      <c r="C34" s="287" t="str">
        <f>VLOOKUP(B34,пр.взв!B7:G78,2,FALSE)</f>
        <v>МАГОМЕДОВ Ахмед Фархатович</v>
      </c>
      <c r="D34" s="237" t="str">
        <f>VLOOKUP(B34,пр.взв!B35:G102,3,FALSE)</f>
        <v>12.04.99 1юн</v>
      </c>
      <c r="E34" s="282" t="str">
        <f>VLOOKUP(B34,пр.взв!B7:G78,4,FALSE)</f>
        <v>ЮФО, Краснодарский край, г. Армавир, Д</v>
      </c>
      <c r="F34" s="238">
        <f>VLOOKUP(B34,пр.взв!B7:G78,5,FALSE)</f>
        <v>0</v>
      </c>
      <c r="G34" s="291" t="str">
        <f>VLOOKUP(B34,пр.взв!B7:G78,6,FALSE)</f>
        <v>Бородин В.Г., Елиазян С.К.</v>
      </c>
    </row>
    <row r="35" spans="1:14" ht="11.1" customHeight="1">
      <c r="A35" s="233"/>
      <c r="B35" s="239"/>
      <c r="C35" s="287"/>
      <c r="D35" s="237"/>
      <c r="E35" s="282"/>
      <c r="F35" s="238"/>
      <c r="G35" s="291"/>
    </row>
    <row r="36" spans="1:14" ht="11.1" customHeight="1">
      <c r="A36" s="233" t="s">
        <v>41</v>
      </c>
      <c r="B36" s="235">
        <v>30</v>
      </c>
      <c r="C36" s="287" t="str">
        <f>VLOOKUP(B36,пр.взв!B7:G78,2,FALSE)</f>
        <v xml:space="preserve">БОРИСЕНКО Никита Романович </v>
      </c>
      <c r="D36" s="237" t="str">
        <f>VLOOKUP(B36,пр.взв!B7:G78,3,FALSE)</f>
        <v>17.10.98 1р</v>
      </c>
      <c r="E36" s="282" t="str">
        <f>VLOOKUP(B36,пр.взв!B7:G78,4,FALSE)</f>
        <v>ПФО,Нижегородская обл Выкса</v>
      </c>
      <c r="F36" s="238">
        <f>VLOOKUP(B36,пр.взв!B7:G78,5,FALSE)</f>
        <v>0</v>
      </c>
      <c r="G36" s="291" t="str">
        <f>VLOOKUP(B36,пр.взв!B7:G78,6,FALSE)</f>
        <v>Рогов ДС</v>
      </c>
    </row>
    <row r="37" spans="1:14" ht="11.1" customHeight="1">
      <c r="A37" s="233"/>
      <c r="B37" s="239"/>
      <c r="C37" s="287"/>
      <c r="D37" s="237"/>
      <c r="E37" s="282"/>
      <c r="F37" s="238"/>
      <c r="G37" s="291"/>
    </row>
    <row r="38" spans="1:14" ht="11.1" customHeight="1">
      <c r="A38" s="233" t="s">
        <v>42</v>
      </c>
      <c r="B38" s="235">
        <v>9</v>
      </c>
      <c r="C38" s="287" t="str">
        <f>VLOOKUP(B38,пр.взв!B7:G78,2,FALSE)</f>
        <v>АУРСУЛОВ Артём Егорович</v>
      </c>
      <c r="D38" s="237" t="str">
        <f>VLOOKUP(B38,пр.взв!B7:G78,3,FALSE)</f>
        <v>30.05 97 1р</v>
      </c>
      <c r="E38" s="282" t="str">
        <f>VLOOKUP(B38,пр.взв!B7:G78,4,FALSE)</f>
        <v>СФО,Алтайский,Горно-Алтайск Д</v>
      </c>
      <c r="F38" s="238">
        <f>VLOOKUP(B38,пр.взв!B7:G78,5,FALSE)</f>
        <v>0</v>
      </c>
      <c r="G38" s="291" t="str">
        <f>VLOOKUP(B38,пр.взв!B7:G78,6,FALSE)</f>
        <v>Тайпинов ВЛ Сартаков АС</v>
      </c>
    </row>
    <row r="39" spans="1:14" ht="11.1" customHeight="1">
      <c r="A39" s="233"/>
      <c r="B39" s="239"/>
      <c r="C39" s="287"/>
      <c r="D39" s="237"/>
      <c r="E39" s="282"/>
      <c r="F39" s="238"/>
      <c r="G39" s="291"/>
    </row>
    <row r="40" spans="1:14" ht="11.1" customHeight="1">
      <c r="A40" s="233" t="s">
        <v>43</v>
      </c>
      <c r="B40" s="235">
        <v>28</v>
      </c>
      <c r="C40" s="287" t="str">
        <f>VLOOKUP(B40,пр.взв!B7:G78,2,FALSE)</f>
        <v>ЧЕКУРОВ Иван Алексеевич</v>
      </c>
      <c r="D40" s="237" t="str">
        <f>VLOOKUP(B40,пр.взв!B7:G78,3,FALSE)</f>
        <v>30.01.98 1р</v>
      </c>
      <c r="E40" s="282" t="str">
        <f>VLOOKUP(B40,пр.взв!B7:G78,4,FALSE)</f>
        <v>ЦФО,Тамбовкая,Староюрьево МО</v>
      </c>
      <c r="F40" s="238">
        <f>VLOOKUP(B40,пр.взв!B7:G78,5,FALSE)</f>
        <v>0</v>
      </c>
      <c r="G40" s="291" t="str">
        <f>VLOOKUP(B40,пр.взв!B7:G78,6,FALSE)</f>
        <v>Ркаян АВ</v>
      </c>
    </row>
    <row r="41" spans="1:14" ht="11.1" customHeight="1">
      <c r="A41" s="233"/>
      <c r="B41" s="239"/>
      <c r="C41" s="287"/>
      <c r="D41" s="237"/>
      <c r="E41" s="282"/>
      <c r="F41" s="238"/>
      <c r="G41" s="291"/>
    </row>
    <row r="42" spans="1:14" ht="11.1" customHeight="1">
      <c r="A42" s="233" t="s">
        <v>44</v>
      </c>
      <c r="B42" s="235">
        <v>36</v>
      </c>
      <c r="C42" s="287" t="str">
        <f>VLOOKUP(B42,пр.взв!B7:G78,2,FALSE)</f>
        <v>БАШПАКОВ Эрчим Васильевич</v>
      </c>
      <c r="D42" s="237" t="str">
        <f>VLOOKUP(B42,пр.взв!B7:G78,3,FALSE)</f>
        <v>16.12.99 1р</v>
      </c>
      <c r="E42" s="282" t="str">
        <f>VLOOKUP(B42,пр.взв!B7:G78,4,FALSE)</f>
        <v>СФО,Алтайский,Горно-Алтайск Д</v>
      </c>
      <c r="F42" s="238">
        <f>VLOOKUP(B42,пр.взв!B7:G78,5,FALSE)</f>
        <v>0</v>
      </c>
      <c r="G42" s="291" t="str">
        <f>VLOOKUP(B42,пр.взв!B7:G78,6,FALSE)</f>
        <v>Семендеев ЭС</v>
      </c>
    </row>
    <row r="43" spans="1:14" ht="11.1" customHeight="1">
      <c r="A43" s="233"/>
      <c r="B43" s="239"/>
      <c r="C43" s="287"/>
      <c r="D43" s="237"/>
      <c r="E43" s="282"/>
      <c r="F43" s="238"/>
      <c r="G43" s="291"/>
    </row>
    <row r="44" spans="1:14" ht="11.1" customHeight="1">
      <c r="A44" s="233" t="s">
        <v>45</v>
      </c>
      <c r="B44" s="235">
        <v>5</v>
      </c>
      <c r="C44" s="287" t="str">
        <f>VLOOKUP(B44,пр.взв!B7:G78,2,FALSE)</f>
        <v xml:space="preserve">РОМАНЮК Валерий Игоревич </v>
      </c>
      <c r="D44" s="237" t="str">
        <f>VLOOKUP(B44,пр.взв!B7:G78,3,FALSE)</f>
        <v>03.01.98 1р</v>
      </c>
      <c r="E44" s="282" t="str">
        <f>VLOOKUP(B44,пр.взв!B7:G78,4,FALSE)</f>
        <v>ПФО,Нижегородская обл Выкса</v>
      </c>
      <c r="F44" s="238">
        <f>VLOOKUP(B44,пр.взв!B7:G78,5,FALSE)</f>
        <v>0</v>
      </c>
      <c r="G44" s="291" t="str">
        <f>VLOOKUP(B44,пр.взв!B7:G78,6,FALSE)</f>
        <v>Рогов ДС</v>
      </c>
    </row>
    <row r="45" spans="1:14" ht="11.1" customHeight="1">
      <c r="A45" s="233"/>
      <c r="B45" s="239"/>
      <c r="C45" s="287"/>
      <c r="D45" s="237"/>
      <c r="E45" s="282"/>
      <c r="F45" s="238"/>
      <c r="G45" s="291"/>
    </row>
    <row r="46" spans="1:14" ht="11.1" customHeight="1">
      <c r="A46" s="233" t="s">
        <v>46</v>
      </c>
      <c r="B46" s="235">
        <v>11</v>
      </c>
      <c r="C46" s="287" t="str">
        <f>VLOOKUP(B46,пр.взв!B7:G78,2,FALSE)</f>
        <v>ГОРБУНОВ Рувим Геннадьевич</v>
      </c>
      <c r="D46" s="237" t="str">
        <f>VLOOKUP(B46,пр.взв!B7:G78,3,FALSE)</f>
        <v>01.01.99 1р</v>
      </c>
      <c r="E46" s="282" t="str">
        <f>VLOOKUP(B46,пр.взв!B7:G78,4,FALSE)</f>
        <v xml:space="preserve">ЦФО,Тверская,В.Волочёк </v>
      </c>
      <c r="F46" s="238">
        <f>VLOOKUP(B46,пр.взв!B7:G78,5,FALSE)</f>
        <v>0</v>
      </c>
      <c r="G46" s="291" t="str">
        <f>VLOOKUP(B46,пр.взв!B7:G78,6,FALSE)</f>
        <v>Грицан АП Грицан СА</v>
      </c>
    </row>
    <row r="47" spans="1:14" ht="11.1" customHeight="1">
      <c r="A47" s="233"/>
      <c r="B47" s="239"/>
      <c r="C47" s="287"/>
      <c r="D47" s="237"/>
      <c r="E47" s="282"/>
      <c r="F47" s="238"/>
      <c r="G47" s="291"/>
    </row>
    <row r="48" spans="1:14" ht="11.1" customHeight="1">
      <c r="A48" s="233" t="s">
        <v>47</v>
      </c>
      <c r="B48" s="235">
        <v>18</v>
      </c>
      <c r="C48" s="287" t="str">
        <f>VLOOKUP(B48,пр.взв!B7:G78,2,FALSE)</f>
        <v>ШАРИН Матвей Михайлович</v>
      </c>
      <c r="D48" s="237" t="str">
        <f>VLOOKUP(B48,пр.взв!B7:G78,3,FALSE)</f>
        <v>14.07.98 2р</v>
      </c>
      <c r="E48" s="282" t="str">
        <f>VLOOKUP(B48,пр.взв!B7:G78,4,FALSE)</f>
        <v>ДФО,Приморский,Владивосток</v>
      </c>
      <c r="F48" s="238">
        <f>VLOOKUP(B48,пр.взв!B7:G78,5,FALSE)</f>
        <v>0</v>
      </c>
      <c r="G48" s="291" t="str">
        <f>VLOOKUP(B48,пр.взв!B7:G78,6,FALSE)</f>
        <v>Гришко АМ</v>
      </c>
    </row>
    <row r="49" spans="1:7" ht="11.1" customHeight="1">
      <c r="A49" s="233"/>
      <c r="B49" s="239"/>
      <c r="C49" s="287"/>
      <c r="D49" s="237"/>
      <c r="E49" s="282"/>
      <c r="F49" s="238"/>
      <c r="G49" s="291"/>
    </row>
    <row r="50" spans="1:7" ht="11.1" customHeight="1">
      <c r="A50" s="233" t="s">
        <v>48</v>
      </c>
      <c r="B50" s="235">
        <v>23</v>
      </c>
      <c r="C50" s="287" t="str">
        <f>VLOOKUP(B50,пр.взв!B7:G78,2,FALSE)</f>
        <v>МЕЛИКСЕТЯН Тигран Гагикович</v>
      </c>
      <c r="D50" s="237" t="str">
        <f>VLOOKUP(B50,пр.взв!B7:G78,3,FALSE)</f>
        <v>02.05.98 1р</v>
      </c>
      <c r="E50" s="282" t="str">
        <f>VLOOKUP(B50,пр.взв!B7:G78,4,FALSE)</f>
        <v>ЦФО, Тульская обл., г. Тула, МО</v>
      </c>
      <c r="F50" s="238">
        <f>VLOOKUP(B50,пр.взв!B7:G78,5,FALSE)</f>
        <v>0</v>
      </c>
      <c r="G50" s="291" t="str">
        <f>VLOOKUP(B50,пр.взв!B7:G78,6,FALSE)</f>
        <v>Трифонов В.Н.</v>
      </c>
    </row>
    <row r="51" spans="1:7" ht="11.1" customHeight="1">
      <c r="A51" s="233"/>
      <c r="B51" s="239"/>
      <c r="C51" s="287"/>
      <c r="D51" s="237"/>
      <c r="E51" s="282"/>
      <c r="F51" s="238"/>
      <c r="G51" s="291"/>
    </row>
    <row r="52" spans="1:7" ht="11.1" customHeight="1">
      <c r="A52" s="233" t="s">
        <v>49</v>
      </c>
      <c r="B52" s="235">
        <v>25</v>
      </c>
      <c r="C52" s="287" t="str">
        <f>VLOOKUP(B52,пр.взв!B7:G78,2,FALSE)</f>
        <v>ДАУДОВ Исмаил Исламович</v>
      </c>
      <c r="D52" s="237" t="str">
        <f>VLOOKUP(B52,пр.взв!B7:G78,3,FALSE)</f>
        <v>21.09.99 1р</v>
      </c>
      <c r="E52" s="282" t="str">
        <f>VLOOKUP(B52,пр.взв!B7:G78,4,FALSE)</f>
        <v>ЦФО,Ивановская,Тейково</v>
      </c>
      <c r="F52" s="238">
        <f>VLOOKUP(B52,пр.взв!B7:G78,5,FALSE)</f>
        <v>0</v>
      </c>
      <c r="G52" s="291" t="str">
        <f>VLOOKUP(B52,пр.взв!B7:G78,6,FALSE)</f>
        <v>Донник ВИ</v>
      </c>
    </row>
    <row r="53" spans="1:7" ht="11.1" customHeight="1">
      <c r="A53" s="233"/>
      <c r="B53" s="239"/>
      <c r="C53" s="287"/>
      <c r="D53" s="237"/>
      <c r="E53" s="282"/>
      <c r="F53" s="238"/>
      <c r="G53" s="291"/>
    </row>
    <row r="54" spans="1:7" ht="11.1" customHeight="1">
      <c r="A54" s="279" t="s">
        <v>246</v>
      </c>
      <c r="B54" s="235">
        <v>35</v>
      </c>
      <c r="C54" s="287" t="str">
        <f>VLOOKUP(B54,пр.взв!B7:G78,2,FALSE)</f>
        <v>АДУМЯН Овсеп Симикович</v>
      </c>
      <c r="D54" s="237" t="str">
        <f>VLOOKUP(B54,пр.взв!B7:G78,3,FALSE)</f>
        <v>15.07.99 1юн</v>
      </c>
      <c r="E54" s="282" t="str">
        <f>VLOOKUP(B54,пр.взв!B7:G78,4,FALSE)</f>
        <v>ПФО, Самарская обл., г. Красный Яр</v>
      </c>
      <c r="F54" s="238" t="str">
        <f>VLOOKUP(B54,пр.взв!B7:G78,5,FALSE)</f>
        <v xml:space="preserve"> </v>
      </c>
      <c r="G54" s="291" t="str">
        <f>VLOOKUP(B54,пр.взв!B7:G78,6,FALSE)</f>
        <v>Адумян С.С.</v>
      </c>
    </row>
    <row r="55" spans="1:7" ht="11.1" customHeight="1">
      <c r="A55" s="233"/>
      <c r="B55" s="239"/>
      <c r="C55" s="287"/>
      <c r="D55" s="237"/>
      <c r="E55" s="282"/>
      <c r="F55" s="238"/>
      <c r="G55" s="291"/>
    </row>
    <row r="56" spans="1:7" ht="11.1" customHeight="1">
      <c r="A56" s="279" t="s">
        <v>246</v>
      </c>
      <c r="B56" s="235">
        <v>14</v>
      </c>
      <c r="C56" s="287" t="str">
        <f>пр.взв!C33</f>
        <v>БЫЛИНИН Александр Дмитриевич</v>
      </c>
      <c r="D56" s="238" t="str">
        <f>пр.взв!D33</f>
        <v>28.07.99 1р</v>
      </c>
      <c r="E56" s="283" t="str">
        <f>пр.взв!E33</f>
        <v>ЦФО,Ивановская,Приволжск</v>
      </c>
      <c r="F56" s="238">
        <f>пр.взв!F33</f>
        <v>0</v>
      </c>
      <c r="G56" s="280" t="str">
        <f>пр.взв!G33</f>
        <v>Махалов НА</v>
      </c>
    </row>
    <row r="57" spans="1:7" ht="11.1" customHeight="1">
      <c r="A57" s="233"/>
      <c r="B57" s="239"/>
      <c r="C57" s="287"/>
      <c r="D57" s="238"/>
      <c r="E57" s="283"/>
      <c r="F57" s="238"/>
      <c r="G57" s="280"/>
    </row>
    <row r="58" spans="1:7" ht="11.1" customHeight="1">
      <c r="A58" s="279" t="s">
        <v>246</v>
      </c>
      <c r="B58" s="235">
        <v>1</v>
      </c>
      <c r="C58" s="287" t="str">
        <f>VLOOKUP(B58,пр.взв!B7:G78,2,FALSE)</f>
        <v xml:space="preserve">ДЗЯМКО-ГОМУЛЕЦ Роман Николаевич </v>
      </c>
      <c r="D58" s="237" t="str">
        <f>VLOOKUP(B58,пр.взв!B7:G78,3,FALSE)</f>
        <v>11.10.99 1р</v>
      </c>
      <c r="E58" s="282" t="str">
        <f>VLOOKUP(B58,пр.взв!B7:G78,4,FALSE)</f>
        <v>Москва</v>
      </c>
      <c r="F58" s="238">
        <f>VLOOKUP(B58,пр.взв!B7:G78,5,FALSE)</f>
        <v>0</v>
      </c>
      <c r="G58" s="291" t="str">
        <f>VLOOKUP(B58,пр.взв!B7:G78,6,FALSE)</f>
        <v>Гуренков АА</v>
      </c>
    </row>
    <row r="59" spans="1:7" ht="11.1" customHeight="1">
      <c r="A59" s="233"/>
      <c r="B59" s="239"/>
      <c r="C59" s="287"/>
      <c r="D59" s="237"/>
      <c r="E59" s="282"/>
      <c r="F59" s="238"/>
      <c r="G59" s="291"/>
    </row>
    <row r="60" spans="1:7" ht="11.1" customHeight="1">
      <c r="A60" s="279" t="s">
        <v>246</v>
      </c>
      <c r="B60" s="235">
        <v>4</v>
      </c>
      <c r="C60" s="287" t="str">
        <f>VLOOKUP(B60,пр.взв!B7:G78,2,FALSE)</f>
        <v>КАЙГОРОДОВ Константин Олегович</v>
      </c>
      <c r="D60" s="237" t="str">
        <f>VLOOKUP(B60,пр.взв!B7:G78,3,FALSE)</f>
        <v>28.09.98 1р</v>
      </c>
      <c r="E60" s="282" t="str">
        <f>VLOOKUP(B60,пр.взв!B7:G78,4,FALSE)</f>
        <v>СФО,Алтайский,Барнаул МО</v>
      </c>
      <c r="F60" s="238">
        <f>VLOOKUP(B60,пр.взв!B7:G78,5,FALSE)</f>
        <v>0</v>
      </c>
      <c r="G60" s="291" t="str">
        <f>VLOOKUP(B60,пр.взв!B7:G78,6,FALSE)</f>
        <v>Хоружев АИ</v>
      </c>
    </row>
    <row r="61" spans="1:7" ht="11.1" customHeight="1">
      <c r="A61" s="233"/>
      <c r="B61" s="239"/>
      <c r="C61" s="287"/>
      <c r="D61" s="237"/>
      <c r="E61" s="282"/>
      <c r="F61" s="238"/>
      <c r="G61" s="291"/>
    </row>
    <row r="62" spans="1:7" ht="11.1" customHeight="1">
      <c r="A62" s="279" t="s">
        <v>246</v>
      </c>
      <c r="B62" s="235">
        <v>7</v>
      </c>
      <c r="C62" s="287" t="str">
        <f>VLOOKUP(B62,пр.взв!B7:G78,2,FALSE)</f>
        <v xml:space="preserve">ЧАБАРОВ Геннадий Андреевич </v>
      </c>
      <c r="D62" s="237" t="str">
        <f>VLOOKUP(B62,пр.взв!B7:G78,3,FALSE)</f>
        <v>14.01.99 1р</v>
      </c>
      <c r="E62" s="282" t="str">
        <f>VLOOKUP(B62,пр.взв!B7:G78,4,FALSE)</f>
        <v>УРФО ,Свердловская обл Екатеринбург</v>
      </c>
      <c r="F62" s="238">
        <f>VLOOKUP(B62,пр.взв!B7:G78,5,FALSE)</f>
        <v>0</v>
      </c>
      <c r="G62" s="291" t="str">
        <f>VLOOKUP(B62,пр.взв!B7:G78,6,FALSE)</f>
        <v>Макуха АН</v>
      </c>
    </row>
    <row r="63" spans="1:7" ht="11.1" customHeight="1">
      <c r="A63" s="233"/>
      <c r="B63" s="239"/>
      <c r="C63" s="287"/>
      <c r="D63" s="237"/>
      <c r="E63" s="282"/>
      <c r="F63" s="238"/>
      <c r="G63" s="291"/>
    </row>
    <row r="64" spans="1:7" ht="11.1" customHeight="1">
      <c r="A64" s="279" t="s">
        <v>246</v>
      </c>
      <c r="B64" s="235">
        <v>22</v>
      </c>
      <c r="C64" s="287" t="str">
        <f>VLOOKUP(B64,пр.взв!B7:G78,2,FALSE)</f>
        <v>МИХАЛЁВ Владислав Дмитриевич</v>
      </c>
      <c r="D64" s="237" t="str">
        <f>VLOOKUP(B64,пр.взв!B7:G78,3,FALSE)</f>
        <v>04.10.98 2юн</v>
      </c>
      <c r="E64" s="282" t="str">
        <f>VLOOKUP(B64,пр.взв!B7:G78,4,FALSE)</f>
        <v>УрФО, г. Челябинск, МО</v>
      </c>
      <c r="F64" s="238">
        <f>VLOOKUP(B64,пр.взв!B7:G78,5,FALSE)</f>
        <v>0</v>
      </c>
      <c r="G64" s="291" t="str">
        <f>VLOOKUP(B64,пр.взв!B7:G78,6,FALSE)</f>
        <v>Абдурахманов И.А., Симонов В.С.</v>
      </c>
    </row>
    <row r="65" spans="1:26" ht="11.1" customHeight="1">
      <c r="A65" s="233"/>
      <c r="B65" s="239"/>
      <c r="C65" s="287"/>
      <c r="D65" s="237"/>
      <c r="E65" s="282"/>
      <c r="F65" s="238"/>
      <c r="G65" s="291"/>
    </row>
    <row r="66" spans="1:26" ht="11.1" customHeight="1">
      <c r="A66" s="279" t="s">
        <v>246</v>
      </c>
      <c r="B66" s="240">
        <v>24</v>
      </c>
      <c r="C66" s="288" t="str">
        <f>VLOOKUP(B66,пр.взв!B25:G92,2,FALSE)</f>
        <v>САИДОВ Акбар Мухамадханович</v>
      </c>
      <c r="D66" s="241" t="str">
        <f>VLOOKUP(B66,пр.взв!B25:G92,3,FALSE)</f>
        <v>25.08.99 1р</v>
      </c>
      <c r="E66" s="284" t="str">
        <f>VLOOKUP(B66,пр.взв!B25:G92,4,FALSE)</f>
        <v xml:space="preserve">Москва </v>
      </c>
      <c r="F66" s="242">
        <f>VLOOKUP(B66,пр.взв!B25:G92,5,FALSE)</f>
        <v>0</v>
      </c>
      <c r="G66" s="292" t="str">
        <f>VLOOKUP(B66,пр.взв!B25:G92,6,FALSE)</f>
        <v>КонинВИ Богомолов Ва</v>
      </c>
    </row>
    <row r="67" spans="1:26" ht="11.1" customHeight="1">
      <c r="A67" s="233"/>
      <c r="B67" s="239"/>
      <c r="C67" s="287"/>
      <c r="D67" s="237"/>
      <c r="E67" s="282"/>
      <c r="F67" s="238"/>
      <c r="G67" s="291"/>
    </row>
    <row r="68" spans="1:26" ht="11.1" customHeight="1">
      <c r="A68" s="279" t="s">
        <v>246</v>
      </c>
      <c r="B68" s="235">
        <v>29</v>
      </c>
      <c r="C68" s="287" t="str">
        <f>VLOOKUP(B68,пр.взв!B25:G92,2,FALSE)</f>
        <v>ШАРАМУК Руслан Муратович</v>
      </c>
      <c r="D68" s="237" t="str">
        <f>VLOOKUP(B68,пр.взв!B25:G92,3,FALSE)</f>
        <v>28.05.97 1р</v>
      </c>
      <c r="E68" s="282" t="str">
        <f>VLOOKUP(B68,пр.взв!B25:G92,4,FALSE)</f>
        <v>ЮФО,Адыгея</v>
      </c>
      <c r="F68" s="238">
        <f>VLOOKUP(B68,пр.взв!B25:G92,5,FALSE)</f>
        <v>0</v>
      </c>
      <c r="G68" s="291" t="str">
        <f>VLOOKUP(B68,пр.взв!B25:G92,6,FALSE)</f>
        <v>Негуч А</v>
      </c>
    </row>
    <row r="69" spans="1:26" ht="11.1" customHeight="1">
      <c r="A69" s="233"/>
      <c r="B69" s="239"/>
      <c r="C69" s="287"/>
      <c r="D69" s="237"/>
      <c r="E69" s="282"/>
      <c r="F69" s="238"/>
      <c r="G69" s="291"/>
    </row>
    <row r="70" spans="1:26" ht="11.1" customHeight="1">
      <c r="A70" s="279" t="s">
        <v>246</v>
      </c>
      <c r="B70" s="235">
        <v>34</v>
      </c>
      <c r="C70" s="287" t="str">
        <f>VLOOKUP(B70,пр.взв!B25:G92,2,FALSE)</f>
        <v xml:space="preserve">БАКУЛ Сергей Николаевич </v>
      </c>
      <c r="D70" s="237" t="str">
        <f>VLOOKUP(B70,пр.взв!B25:G92,3,FALSE)</f>
        <v>17.10.98 3р</v>
      </c>
      <c r="E70" s="282" t="str">
        <f>VLOOKUP(B70,пр.взв!B25:G92,4,FALSE)</f>
        <v>Москва</v>
      </c>
      <c r="F70" s="238">
        <f>VLOOKUP(B70,пр.взв!B25:G92,5,FALSE)</f>
        <v>0</v>
      </c>
      <c r="G70" s="291" t="str">
        <f>VLOOKUP(B70,пр.взв!B25:G92,6,FALSE)</f>
        <v>ЛебедевАА Огиенко ДС Гуренков АА</v>
      </c>
    </row>
    <row r="71" spans="1:26" ht="11.1" customHeight="1">
      <c r="A71" s="233"/>
      <c r="B71" s="239"/>
      <c r="C71" s="287"/>
      <c r="D71" s="237"/>
      <c r="E71" s="282"/>
      <c r="F71" s="238"/>
      <c r="G71" s="291"/>
    </row>
    <row r="72" spans="1:26" ht="11.1" customHeight="1">
      <c r="A72" s="279" t="s">
        <v>244</v>
      </c>
      <c r="B72" s="235">
        <v>12</v>
      </c>
      <c r="C72" s="287" t="str">
        <f>VLOOKUP(B72,пр.взв!B25:G92,2,FALSE)</f>
        <v>ДАХУЖЕВ Хизир Муратович</v>
      </c>
      <c r="D72" s="237" t="str">
        <f>VLOOKUP(B72,пр.взв!B25:G92,3,FALSE)</f>
        <v>30.03.98 1р</v>
      </c>
      <c r="E72" s="282" t="str">
        <f>VLOOKUP(B72,пр.взв!B25:G92,4,FALSE)</f>
        <v>ЮФО,Адыгея</v>
      </c>
      <c r="F72" s="238">
        <f>VLOOKUP(B72,пр.взв!B25:G92,5,FALSE)</f>
        <v>0</v>
      </c>
      <c r="G72" s="291" t="str">
        <f>VLOOKUP(B72,пр.взв!B25:G92,6,FALSE)</f>
        <v>Дахужев М</v>
      </c>
    </row>
    <row r="73" spans="1:26" ht="11.1" customHeight="1">
      <c r="A73" s="233"/>
      <c r="B73" s="239"/>
      <c r="C73" s="287"/>
      <c r="D73" s="237"/>
      <c r="E73" s="282"/>
      <c r="F73" s="238"/>
      <c r="G73" s="291"/>
    </row>
    <row r="74" spans="1:26" ht="11.1" customHeight="1">
      <c r="A74" s="279" t="s">
        <v>244</v>
      </c>
      <c r="B74" s="235">
        <v>15</v>
      </c>
      <c r="C74" s="287" t="str">
        <f>VLOOKUP(B74,пр.взв!B25:G92,2,FALSE)</f>
        <v>ЩЕРБАК Владислав Витальевич</v>
      </c>
      <c r="D74" s="237" t="str">
        <f>VLOOKUP(B74,пр.взв!B25:G92,3,FALSE)</f>
        <v>28.08.98 3р</v>
      </c>
      <c r="E74" s="282" t="str">
        <f>VLOOKUP(B74,пр.взв!B25:G92,4,FALSE)</f>
        <v>ЮФО,Ростов-на-Дону</v>
      </c>
      <c r="F74" s="238">
        <f>VLOOKUP(B74,пр.взв!B25:G92,5,FALSE)</f>
        <v>0</v>
      </c>
      <c r="G74" s="291" t="str">
        <f>VLOOKUP(B74,пр.взв!B25:G92,6,FALSE)</f>
        <v>Угрюмов ОВ</v>
      </c>
    </row>
    <row r="75" spans="1:26" ht="11.1" customHeight="1">
      <c r="A75" s="233"/>
      <c r="B75" s="239"/>
      <c r="C75" s="287"/>
      <c r="D75" s="237"/>
      <c r="E75" s="282"/>
      <c r="F75" s="238"/>
      <c r="G75" s="291"/>
    </row>
    <row r="76" spans="1:26" ht="11.1" customHeight="1">
      <c r="A76" s="279" t="s">
        <v>244</v>
      </c>
      <c r="B76" s="235">
        <v>19</v>
      </c>
      <c r="C76" s="287" t="str">
        <f>VLOOKUP(B76,пр.взв!B25:G92,2,FALSE)</f>
        <v>КУАНДЫКОВ Руслан Сейдуллович</v>
      </c>
      <c r="D76" s="237" t="str">
        <f>VLOOKUP(B76,пр.взв!B25:G92,3,FALSE)</f>
        <v>11.06.98 1р</v>
      </c>
      <c r="E76" s="282" t="str">
        <f>VLOOKUP(B76,пр.взв!B25:G92,4,FALSE)</f>
        <v>ЦФО,Владимирская,Владимир,МО</v>
      </c>
      <c r="F76" s="238">
        <f>VLOOKUP(B76,пр.взв!B25:G92,5,FALSE)</f>
        <v>0</v>
      </c>
      <c r="G76" s="291" t="str">
        <f>VLOOKUP(B76,пр.взв!B25:G92,6,FALSE)</f>
        <v>Коновалов АВ</v>
      </c>
    </row>
    <row r="77" spans="1:26" ht="11.1" customHeight="1" thickBot="1">
      <c r="A77" s="234"/>
      <c r="B77" s="236"/>
      <c r="C77" s="289"/>
      <c r="D77" s="131"/>
      <c r="E77" s="285"/>
      <c r="F77" s="129"/>
      <c r="G77" s="293"/>
    </row>
    <row r="78" spans="1:26" ht="34.5" customHeight="1">
      <c r="A78" s="36" t="str">
        <f>HYPERLINK([3]реквизиты!$A$6)</f>
        <v>Гл. судья, судья МК</v>
      </c>
      <c r="B78" s="40"/>
      <c r="C78" s="40"/>
      <c r="D78" s="41"/>
      <c r="E78" s="43" t="str">
        <f>HYPERLINK([3]реквизиты!$G$6)</f>
        <v xml:space="preserve">В.И.Зотов </v>
      </c>
      <c r="G78" s="45" t="str">
        <f>HYPERLINK([3]реквизиты!$G$7)</f>
        <v>/Энгельс/</v>
      </c>
      <c r="H78" s="4"/>
      <c r="I78" s="4"/>
      <c r="J78" s="4"/>
      <c r="K78" s="4"/>
      <c r="L78" s="4"/>
      <c r="M78" s="4"/>
      <c r="N78" s="41"/>
      <c r="O78" s="41"/>
      <c r="P78" s="41"/>
      <c r="Q78" s="46"/>
      <c r="R78" s="44"/>
      <c r="S78" s="46"/>
      <c r="T78" s="44"/>
      <c r="U78" s="46"/>
      <c r="W78" s="46"/>
      <c r="X78" s="44"/>
      <c r="Y78" s="29"/>
      <c r="Z78" s="29"/>
    </row>
    <row r="79" spans="1:26" ht="28.5" customHeight="1">
      <c r="A79" s="47" t="str">
        <f>HYPERLINK([3]реквизиты!$A$8)</f>
        <v>Гл. секретарь, судья РК</v>
      </c>
      <c r="B79" s="40"/>
      <c r="C79" s="56"/>
      <c r="D79" s="63"/>
      <c r="E79" s="43" t="str">
        <f>HYPERLINK([3]реквизиты!$G$8)</f>
        <v>А.С.Тимошин</v>
      </c>
      <c r="F79" s="4"/>
      <c r="G79" s="45" t="str">
        <f>HYPERLINK([3]реквизиты!$G$9)</f>
        <v>/Рыбинск/</v>
      </c>
      <c r="H79" s="4"/>
      <c r="I79" s="4"/>
      <c r="J79" s="4"/>
      <c r="K79" s="4"/>
      <c r="L79" s="4"/>
      <c r="M79" s="4"/>
      <c r="N79" s="41"/>
      <c r="O79" s="41"/>
      <c r="P79" s="41"/>
      <c r="Q79" s="46"/>
      <c r="R79" s="44"/>
      <c r="S79" s="46"/>
      <c r="T79" s="44"/>
      <c r="U79" s="46"/>
      <c r="W79" s="46"/>
      <c r="X79" s="44"/>
      <c r="Y79" s="29"/>
      <c r="Z79" s="29"/>
    </row>
    <row r="80" spans="1:26">
      <c r="A80" s="243"/>
      <c r="B80" s="217"/>
      <c r="C80" s="215"/>
      <c r="D80" s="213"/>
      <c r="E80" s="244"/>
      <c r="F80" s="245"/>
      <c r="G80" s="215"/>
      <c r="H80" s="4"/>
      <c r="I80" s="4"/>
      <c r="J80" s="4"/>
      <c r="K80" s="4"/>
      <c r="L80" s="4"/>
      <c r="M80" s="4"/>
    </row>
    <row r="81" spans="1:13">
      <c r="A81" s="243"/>
      <c r="B81" s="218"/>
      <c r="C81" s="215"/>
      <c r="D81" s="213"/>
      <c r="E81" s="244"/>
      <c r="F81" s="245"/>
      <c r="G81" s="215"/>
      <c r="H81" s="4"/>
      <c r="I81" s="4"/>
      <c r="J81" s="4"/>
      <c r="K81" s="4"/>
      <c r="L81" s="4"/>
      <c r="M81" s="4"/>
    </row>
    <row r="82" spans="1:13">
      <c r="A82" s="243"/>
      <c r="B82" s="217"/>
      <c r="C82" s="215"/>
      <c r="D82" s="213"/>
      <c r="E82" s="244"/>
      <c r="F82" s="245"/>
      <c r="G82" s="215"/>
      <c r="H82" s="4"/>
      <c r="I82" s="4"/>
      <c r="J82" s="4"/>
    </row>
    <row r="83" spans="1:13">
      <c r="A83" s="243"/>
      <c r="B83" s="218"/>
      <c r="C83" s="215"/>
      <c r="D83" s="213"/>
      <c r="E83" s="244"/>
      <c r="F83" s="245"/>
      <c r="G83" s="215"/>
      <c r="H83" s="4"/>
      <c r="I83" s="4"/>
      <c r="J83" s="4"/>
    </row>
    <row r="84" spans="1:13">
      <c r="A84" s="243"/>
      <c r="B84" s="217"/>
      <c r="C84" s="215"/>
      <c r="D84" s="213"/>
      <c r="E84" s="244"/>
      <c r="F84" s="245"/>
      <c r="G84" s="215"/>
      <c r="H84" s="4"/>
      <c r="I84" s="4"/>
      <c r="J84" s="4"/>
    </row>
    <row r="85" spans="1:13">
      <c r="A85" s="243"/>
      <c r="B85" s="218"/>
      <c r="C85" s="215"/>
      <c r="D85" s="213"/>
      <c r="E85" s="244"/>
      <c r="F85" s="245"/>
      <c r="G85" s="215"/>
      <c r="H85" s="4"/>
      <c r="I85" s="4"/>
      <c r="J85" s="4"/>
    </row>
    <row r="86" spans="1:13">
      <c r="A86" s="243"/>
      <c r="B86" s="217"/>
      <c r="C86" s="215"/>
      <c r="D86" s="213"/>
      <c r="E86" s="244"/>
      <c r="F86" s="245"/>
      <c r="G86" s="215"/>
      <c r="H86" s="4"/>
      <c r="I86" s="4"/>
      <c r="J86" s="4"/>
    </row>
    <row r="87" spans="1:13">
      <c r="A87" s="243"/>
      <c r="B87" s="218"/>
      <c r="C87" s="215"/>
      <c r="D87" s="213"/>
      <c r="E87" s="244"/>
      <c r="F87" s="245"/>
      <c r="G87" s="215"/>
      <c r="H87" s="4"/>
      <c r="I87" s="4"/>
      <c r="J87" s="4"/>
    </row>
    <row r="88" spans="1:13">
      <c r="A88" s="243"/>
      <c r="B88" s="217"/>
      <c r="C88" s="215"/>
      <c r="D88" s="213"/>
      <c r="E88" s="244"/>
      <c r="F88" s="245"/>
      <c r="G88" s="215"/>
      <c r="H88" s="4"/>
      <c r="I88" s="4"/>
      <c r="J88" s="4"/>
    </row>
    <row r="89" spans="1:13">
      <c r="A89" s="243"/>
      <c r="B89" s="218"/>
      <c r="C89" s="215"/>
      <c r="D89" s="213"/>
      <c r="E89" s="244"/>
      <c r="F89" s="245"/>
      <c r="G89" s="215"/>
      <c r="H89" s="4"/>
      <c r="I89" s="4"/>
      <c r="J89" s="4"/>
    </row>
    <row r="90" spans="1:13">
      <c r="A90" s="243"/>
      <c r="B90" s="217"/>
      <c r="C90" s="215"/>
      <c r="D90" s="213"/>
      <c r="E90" s="244"/>
      <c r="F90" s="245"/>
      <c r="G90" s="215"/>
      <c r="H90" s="4"/>
      <c r="I90" s="4"/>
      <c r="J90" s="4"/>
    </row>
    <row r="91" spans="1:13">
      <c r="A91" s="243"/>
      <c r="B91" s="218"/>
      <c r="C91" s="215"/>
      <c r="D91" s="213"/>
      <c r="E91" s="244"/>
      <c r="F91" s="245"/>
      <c r="G91" s="215"/>
      <c r="H91" s="4"/>
      <c r="I91" s="4"/>
      <c r="J91" s="4"/>
    </row>
    <row r="92" spans="1:13">
      <c r="A92" s="243"/>
      <c r="B92" s="217"/>
      <c r="C92" s="215"/>
      <c r="D92" s="213"/>
      <c r="E92" s="244"/>
      <c r="F92" s="245"/>
      <c r="G92" s="215"/>
      <c r="H92" s="4"/>
      <c r="I92" s="4"/>
      <c r="J92" s="4"/>
    </row>
    <row r="93" spans="1:13">
      <c r="A93" s="243"/>
      <c r="B93" s="218"/>
      <c r="C93" s="215"/>
      <c r="D93" s="213"/>
      <c r="E93" s="244"/>
      <c r="F93" s="245"/>
      <c r="G93" s="215"/>
      <c r="H93" s="4"/>
      <c r="I93" s="4"/>
      <c r="J93" s="4"/>
    </row>
    <row r="94" spans="1:13">
      <c r="A94" s="243"/>
      <c r="B94" s="217"/>
      <c r="C94" s="215"/>
      <c r="D94" s="213"/>
      <c r="E94" s="244"/>
      <c r="F94" s="245"/>
      <c r="G94" s="215"/>
      <c r="H94" s="4"/>
      <c r="I94" s="4"/>
      <c r="J94" s="4"/>
    </row>
    <row r="95" spans="1:13">
      <c r="A95" s="243"/>
      <c r="B95" s="218"/>
      <c r="C95" s="215"/>
      <c r="D95" s="213"/>
      <c r="E95" s="244"/>
      <c r="F95" s="245"/>
      <c r="G95" s="215"/>
      <c r="H95" s="4"/>
      <c r="I95" s="4"/>
      <c r="J95" s="4"/>
    </row>
    <row r="96" spans="1:13">
      <c r="A96" s="243"/>
      <c r="B96" s="217"/>
      <c r="C96" s="215"/>
      <c r="D96" s="213"/>
      <c r="E96" s="244"/>
      <c r="F96" s="245"/>
      <c r="G96" s="215"/>
      <c r="H96" s="4"/>
      <c r="I96" s="4"/>
      <c r="J96" s="4"/>
    </row>
    <row r="97" spans="1:10">
      <c r="A97" s="243"/>
      <c r="B97" s="218"/>
      <c r="C97" s="215"/>
      <c r="D97" s="213"/>
      <c r="E97" s="244"/>
      <c r="F97" s="245"/>
      <c r="G97" s="215"/>
      <c r="H97" s="4"/>
      <c r="I97" s="4"/>
      <c r="J97" s="4"/>
    </row>
    <row r="98" spans="1:10">
      <c r="A98" s="243"/>
      <c r="B98" s="217"/>
      <c r="C98" s="215"/>
      <c r="D98" s="213"/>
      <c r="E98" s="244"/>
      <c r="F98" s="245"/>
      <c r="G98" s="215"/>
      <c r="H98" s="4"/>
      <c r="I98" s="4"/>
      <c r="J98" s="4"/>
    </row>
    <row r="99" spans="1:10">
      <c r="A99" s="243"/>
      <c r="B99" s="218"/>
      <c r="C99" s="215"/>
      <c r="D99" s="213"/>
      <c r="E99" s="244"/>
      <c r="F99" s="245"/>
      <c r="G99" s="215"/>
      <c r="H99" s="4"/>
      <c r="I99" s="4"/>
      <c r="J99" s="4"/>
    </row>
    <row r="100" spans="1:10">
      <c r="A100" s="243"/>
      <c r="B100" s="217"/>
      <c r="C100" s="215"/>
      <c r="D100" s="213"/>
      <c r="E100" s="244"/>
      <c r="F100" s="245"/>
      <c r="G100" s="215"/>
      <c r="H100" s="4"/>
      <c r="I100" s="4"/>
      <c r="J100" s="4"/>
    </row>
    <row r="101" spans="1:10">
      <c r="A101" s="243"/>
      <c r="B101" s="218"/>
      <c r="C101" s="215"/>
      <c r="D101" s="213"/>
      <c r="E101" s="244"/>
      <c r="F101" s="245"/>
      <c r="G101" s="215"/>
      <c r="H101" s="4"/>
      <c r="I101" s="4"/>
      <c r="J101" s="4"/>
    </row>
    <row r="102" spans="1:10">
      <c r="A102" s="243"/>
      <c r="B102" s="217"/>
      <c r="C102" s="215"/>
      <c r="D102" s="213"/>
      <c r="E102" s="244"/>
      <c r="F102" s="245"/>
      <c r="G102" s="215"/>
      <c r="H102" s="4"/>
      <c r="I102" s="4"/>
      <c r="J102" s="4"/>
    </row>
    <row r="103" spans="1:10">
      <c r="A103" s="243"/>
      <c r="B103" s="218"/>
      <c r="C103" s="215"/>
      <c r="D103" s="213"/>
      <c r="E103" s="244"/>
      <c r="F103" s="245"/>
      <c r="G103" s="215"/>
      <c r="H103" s="4"/>
      <c r="I103" s="4"/>
      <c r="J103" s="4"/>
    </row>
    <row r="104" spans="1:10">
      <c r="A104" s="243"/>
      <c r="B104" s="217"/>
      <c r="C104" s="215"/>
      <c r="D104" s="213"/>
      <c r="E104" s="244"/>
      <c r="F104" s="245"/>
      <c r="G104" s="215"/>
      <c r="H104" s="4"/>
      <c r="I104" s="4"/>
      <c r="J104" s="4"/>
    </row>
    <row r="105" spans="1:10">
      <c r="A105" s="243"/>
      <c r="B105" s="218"/>
      <c r="C105" s="215"/>
      <c r="D105" s="213"/>
      <c r="E105" s="244"/>
      <c r="F105" s="245"/>
      <c r="G105" s="215"/>
      <c r="H105" s="4"/>
      <c r="I105" s="4"/>
      <c r="J105" s="4"/>
    </row>
    <row r="106" spans="1:10">
      <c r="A106" s="243"/>
      <c r="B106" s="217"/>
      <c r="C106" s="215"/>
      <c r="D106" s="213"/>
      <c r="E106" s="244"/>
      <c r="F106" s="245"/>
      <c r="G106" s="215"/>
      <c r="H106" s="4"/>
      <c r="I106" s="4"/>
      <c r="J106" s="4"/>
    </row>
    <row r="107" spans="1:10">
      <c r="A107" s="243"/>
      <c r="B107" s="218"/>
      <c r="C107" s="215"/>
      <c r="D107" s="213"/>
      <c r="E107" s="244"/>
      <c r="F107" s="245"/>
      <c r="G107" s="215"/>
      <c r="H107" s="4"/>
      <c r="I107" s="4"/>
      <c r="J107" s="4"/>
    </row>
    <row r="108" spans="1:10">
      <c r="A108" s="243"/>
      <c r="B108" s="217"/>
      <c r="C108" s="215"/>
      <c r="D108" s="213"/>
      <c r="E108" s="244"/>
      <c r="F108" s="245"/>
      <c r="G108" s="215"/>
      <c r="H108" s="4"/>
      <c r="I108" s="4"/>
      <c r="J108" s="4"/>
    </row>
    <row r="109" spans="1:10">
      <c r="A109" s="243"/>
      <c r="B109" s="218"/>
      <c r="C109" s="215"/>
      <c r="D109" s="213"/>
      <c r="E109" s="244"/>
      <c r="F109" s="245"/>
      <c r="G109" s="215"/>
      <c r="H109" s="4"/>
      <c r="I109" s="4"/>
      <c r="J109" s="4"/>
    </row>
    <row r="110" spans="1:10">
      <c r="A110" s="243"/>
      <c r="B110" s="217"/>
      <c r="C110" s="215"/>
      <c r="D110" s="213"/>
      <c r="E110" s="244"/>
      <c r="F110" s="245"/>
      <c r="G110" s="215"/>
      <c r="H110" s="4"/>
      <c r="I110" s="4"/>
      <c r="J110" s="4"/>
    </row>
    <row r="111" spans="1:10">
      <c r="A111" s="243"/>
      <c r="B111" s="218"/>
      <c r="C111" s="215"/>
      <c r="D111" s="213"/>
      <c r="E111" s="244"/>
      <c r="F111" s="245"/>
      <c r="G111" s="215"/>
      <c r="H111" s="4"/>
      <c r="I111" s="4"/>
      <c r="J111" s="4"/>
    </row>
    <row r="112" spans="1:10">
      <c r="A112" s="243"/>
      <c r="B112" s="217"/>
      <c r="C112" s="215"/>
      <c r="D112" s="213"/>
      <c r="E112" s="244"/>
      <c r="F112" s="245"/>
      <c r="G112" s="215"/>
      <c r="H112" s="4"/>
      <c r="I112" s="4"/>
      <c r="J112" s="4"/>
    </row>
    <row r="113" spans="1:10">
      <c r="A113" s="243"/>
      <c r="B113" s="218"/>
      <c r="C113" s="215"/>
      <c r="D113" s="213"/>
      <c r="E113" s="244"/>
      <c r="F113" s="245"/>
      <c r="G113" s="215"/>
      <c r="H113" s="4"/>
      <c r="I113" s="4"/>
      <c r="J113" s="4"/>
    </row>
    <row r="114" spans="1:10">
      <c r="A114" s="243"/>
      <c r="B114" s="217"/>
      <c r="C114" s="215"/>
      <c r="D114" s="213"/>
      <c r="E114" s="244"/>
      <c r="F114" s="245"/>
      <c r="G114" s="215"/>
      <c r="H114" s="4"/>
      <c r="I114" s="4"/>
      <c r="J114" s="4"/>
    </row>
    <row r="115" spans="1:10">
      <c r="A115" s="243"/>
      <c r="B115" s="218"/>
      <c r="C115" s="215"/>
      <c r="D115" s="213"/>
      <c r="E115" s="244"/>
      <c r="F115" s="245"/>
      <c r="G115" s="215"/>
      <c r="H115" s="4"/>
      <c r="I115" s="4"/>
      <c r="J115" s="4"/>
    </row>
    <row r="116" spans="1:10">
      <c r="A116" s="243"/>
      <c r="B116" s="217"/>
      <c r="C116" s="215"/>
      <c r="D116" s="213"/>
      <c r="E116" s="244"/>
      <c r="F116" s="245"/>
      <c r="G116" s="215"/>
      <c r="H116" s="4"/>
      <c r="I116" s="4"/>
      <c r="J116" s="4"/>
    </row>
    <row r="117" spans="1:10">
      <c r="A117" s="243"/>
      <c r="B117" s="218"/>
      <c r="C117" s="215"/>
      <c r="D117" s="213"/>
      <c r="E117" s="244"/>
      <c r="F117" s="245"/>
      <c r="G117" s="215"/>
      <c r="H117" s="4"/>
      <c r="I117" s="4"/>
      <c r="J117" s="4"/>
    </row>
    <row r="118" spans="1:10">
      <c r="A118" s="52"/>
      <c r="B118" s="33"/>
      <c r="C118" s="23"/>
      <c r="D118" s="24"/>
      <c r="E118" s="26"/>
      <c r="F118" s="53"/>
      <c r="G118" s="23"/>
      <c r="H118" s="4"/>
      <c r="I118" s="4"/>
      <c r="J118" s="4"/>
    </row>
    <row r="119" spans="1:10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>
      <c r="A141" s="4"/>
      <c r="B141" s="4"/>
      <c r="C141" s="4"/>
      <c r="D141" s="4"/>
      <c r="E141" s="4"/>
      <c r="F141" s="4"/>
      <c r="G141" s="4"/>
      <c r="H141" s="4"/>
      <c r="I141" s="4"/>
      <c r="J141" s="4"/>
    </row>
  </sheetData>
  <mergeCells count="396">
    <mergeCell ref="E28:E29"/>
    <mergeCell ref="F28:F29"/>
    <mergeCell ref="D26:D27"/>
    <mergeCell ref="G28:G29"/>
    <mergeCell ref="G26:G27"/>
    <mergeCell ref="E24:E25"/>
    <mergeCell ref="F24:F25"/>
    <mergeCell ref="E26:E27"/>
    <mergeCell ref="F26:F27"/>
    <mergeCell ref="G24:G25"/>
    <mergeCell ref="A28:A29"/>
    <mergeCell ref="B28:B29"/>
    <mergeCell ref="C28:C29"/>
    <mergeCell ref="D28:D29"/>
    <mergeCell ref="C24:C25"/>
    <mergeCell ref="D24:D25"/>
    <mergeCell ref="A26:A27"/>
    <mergeCell ref="B26:B27"/>
    <mergeCell ref="C26:C27"/>
    <mergeCell ref="A24:A25"/>
    <mergeCell ref="B24:B25"/>
    <mergeCell ref="E20:E21"/>
    <mergeCell ref="F20:F21"/>
    <mergeCell ref="G20:G21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G22:G23"/>
    <mergeCell ref="E16:E17"/>
    <mergeCell ref="F16:F17"/>
    <mergeCell ref="G16:G17"/>
    <mergeCell ref="A18:A19"/>
    <mergeCell ref="B18:B19"/>
    <mergeCell ref="A1:G1"/>
    <mergeCell ref="A2:C2"/>
    <mergeCell ref="D2:G2"/>
    <mergeCell ref="A4:A5"/>
    <mergeCell ref="B4:B5"/>
    <mergeCell ref="C4:C5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E8:E9"/>
    <mergeCell ref="F8:F9"/>
    <mergeCell ref="C8:C9"/>
    <mergeCell ref="D8:D9"/>
    <mergeCell ref="D4:D5"/>
    <mergeCell ref="E4:E5"/>
    <mergeCell ref="F4:F5"/>
    <mergeCell ref="G4:G5"/>
    <mergeCell ref="D3:F3"/>
    <mergeCell ref="A30:A31"/>
    <mergeCell ref="B30:B31"/>
    <mergeCell ref="C30:C31"/>
    <mergeCell ref="D30:D31"/>
    <mergeCell ref="E30:E31"/>
    <mergeCell ref="D6:D7"/>
    <mergeCell ref="E6:E7"/>
    <mergeCell ref="F6:F7"/>
    <mergeCell ref="G6:G7"/>
    <mergeCell ref="A12:A13"/>
    <mergeCell ref="B12:B13"/>
    <mergeCell ref="C12:C13"/>
    <mergeCell ref="D12:D13"/>
    <mergeCell ref="E12:E13"/>
    <mergeCell ref="F12:F13"/>
    <mergeCell ref="G12:G13"/>
    <mergeCell ref="A14:A15"/>
    <mergeCell ref="B14:B15"/>
    <mergeCell ref="C14:C15"/>
    <mergeCell ref="F30:F31"/>
    <mergeCell ref="A6:A7"/>
    <mergeCell ref="B6:B7"/>
    <mergeCell ref="C6:C7"/>
    <mergeCell ref="G30:G31"/>
    <mergeCell ref="A32:A33"/>
    <mergeCell ref="B32:B33"/>
    <mergeCell ref="C32:C33"/>
    <mergeCell ref="D32:D33"/>
    <mergeCell ref="E32:E33"/>
    <mergeCell ref="D14:D15"/>
    <mergeCell ref="E14:E15"/>
    <mergeCell ref="F14:F15"/>
    <mergeCell ref="G14:G15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F32:F33"/>
    <mergeCell ref="G32:G33"/>
    <mergeCell ref="A34:A35"/>
    <mergeCell ref="B34:B35"/>
    <mergeCell ref="C34:C35"/>
    <mergeCell ref="D34:D35"/>
    <mergeCell ref="E34:E35"/>
    <mergeCell ref="F34:F35"/>
    <mergeCell ref="G34:G35"/>
    <mergeCell ref="G36:G37"/>
    <mergeCell ref="A38:A39"/>
    <mergeCell ref="B38:B39"/>
    <mergeCell ref="C38:C39"/>
    <mergeCell ref="D38:D39"/>
    <mergeCell ref="E38:E39"/>
    <mergeCell ref="F38:F39"/>
    <mergeCell ref="G38:G39"/>
    <mergeCell ref="A36:A37"/>
    <mergeCell ref="B36:B37"/>
    <mergeCell ref="C36:C37"/>
    <mergeCell ref="D36:D37"/>
    <mergeCell ref="E36:E37"/>
    <mergeCell ref="F36:F37"/>
    <mergeCell ref="G40:G41"/>
    <mergeCell ref="A42:A43"/>
    <mergeCell ref="B42:B43"/>
    <mergeCell ref="C42:C43"/>
    <mergeCell ref="D42:D43"/>
    <mergeCell ref="E42:E43"/>
    <mergeCell ref="F42:F43"/>
    <mergeCell ref="G42:G43"/>
    <mergeCell ref="A40:A41"/>
    <mergeCell ref="B40:B41"/>
    <mergeCell ref="C40:C41"/>
    <mergeCell ref="D40:D41"/>
    <mergeCell ref="E40:E41"/>
    <mergeCell ref="F40:F41"/>
    <mergeCell ref="G44:G45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G48:G49"/>
    <mergeCell ref="A50:A51"/>
    <mergeCell ref="B50:B51"/>
    <mergeCell ref="C50:C51"/>
    <mergeCell ref="D50:D51"/>
    <mergeCell ref="E50:E51"/>
    <mergeCell ref="F50:F51"/>
    <mergeCell ref="G50:G51"/>
    <mergeCell ref="A48:A49"/>
    <mergeCell ref="B48:B49"/>
    <mergeCell ref="C48:C49"/>
    <mergeCell ref="D48:D49"/>
    <mergeCell ref="E48:E49"/>
    <mergeCell ref="F48:F49"/>
    <mergeCell ref="G52:G53"/>
    <mergeCell ref="A54:A55"/>
    <mergeCell ref="B54:B55"/>
    <mergeCell ref="C54:C55"/>
    <mergeCell ref="D54:D55"/>
    <mergeCell ref="E54:E55"/>
    <mergeCell ref="F54:F55"/>
    <mergeCell ref="G54:G55"/>
    <mergeCell ref="A52:A53"/>
    <mergeCell ref="B52:B53"/>
    <mergeCell ref="C52:C53"/>
    <mergeCell ref="D52:D53"/>
    <mergeCell ref="E52:E53"/>
    <mergeCell ref="F52:F53"/>
    <mergeCell ref="G56:G57"/>
    <mergeCell ref="A58:A59"/>
    <mergeCell ref="B58:B59"/>
    <mergeCell ref="C58:C59"/>
    <mergeCell ref="D58:D59"/>
    <mergeCell ref="E58:E59"/>
    <mergeCell ref="F58:F59"/>
    <mergeCell ref="G58:G59"/>
    <mergeCell ref="A56:A57"/>
    <mergeCell ref="B56:B57"/>
    <mergeCell ref="C56:C57"/>
    <mergeCell ref="D56:D57"/>
    <mergeCell ref="E56:E57"/>
    <mergeCell ref="F56:F57"/>
    <mergeCell ref="G60:G61"/>
    <mergeCell ref="A62:A63"/>
    <mergeCell ref="B62:B63"/>
    <mergeCell ref="C62:C63"/>
    <mergeCell ref="D62:D63"/>
    <mergeCell ref="A64:A65"/>
    <mergeCell ref="B64:B65"/>
    <mergeCell ref="C64:C65"/>
    <mergeCell ref="D64:D65"/>
    <mergeCell ref="A60:A61"/>
    <mergeCell ref="B60:B61"/>
    <mergeCell ref="C60:C61"/>
    <mergeCell ref="D60:D61"/>
    <mergeCell ref="E60:E61"/>
    <mergeCell ref="F60:F61"/>
    <mergeCell ref="F80:F81"/>
    <mergeCell ref="G80:G81"/>
    <mergeCell ref="E62:E63"/>
    <mergeCell ref="F62:F63"/>
    <mergeCell ref="G62:G63"/>
    <mergeCell ref="E64:E65"/>
    <mergeCell ref="F64:F65"/>
    <mergeCell ref="G64:G65"/>
    <mergeCell ref="G66:G67"/>
    <mergeCell ref="G68:G69"/>
    <mergeCell ref="G72:G73"/>
    <mergeCell ref="G76:G77"/>
    <mergeCell ref="G74:G75"/>
    <mergeCell ref="G70:G71"/>
    <mergeCell ref="A80:A81"/>
    <mergeCell ref="B80:B81"/>
    <mergeCell ref="C80:C81"/>
    <mergeCell ref="D80:D81"/>
    <mergeCell ref="A82:A83"/>
    <mergeCell ref="B82:B83"/>
    <mergeCell ref="C82:C83"/>
    <mergeCell ref="D82:D83"/>
    <mergeCell ref="E80:E81"/>
    <mergeCell ref="E82:E83"/>
    <mergeCell ref="F82:F83"/>
    <mergeCell ref="G82:G83"/>
    <mergeCell ref="A84:A85"/>
    <mergeCell ref="B84:B85"/>
    <mergeCell ref="C84:C85"/>
    <mergeCell ref="D84:D85"/>
    <mergeCell ref="E84:E85"/>
    <mergeCell ref="F84:F85"/>
    <mergeCell ref="G84:G85"/>
    <mergeCell ref="G86:G87"/>
    <mergeCell ref="A88:A89"/>
    <mergeCell ref="B88:B89"/>
    <mergeCell ref="C88:C89"/>
    <mergeCell ref="D88:D89"/>
    <mergeCell ref="E88:E89"/>
    <mergeCell ref="F88:F89"/>
    <mergeCell ref="G88:G89"/>
    <mergeCell ref="A86:A87"/>
    <mergeCell ref="B86:B87"/>
    <mergeCell ref="C86:C87"/>
    <mergeCell ref="D86:D87"/>
    <mergeCell ref="E86:E87"/>
    <mergeCell ref="F86:F87"/>
    <mergeCell ref="G90:G91"/>
    <mergeCell ref="A92:A93"/>
    <mergeCell ref="B92:B93"/>
    <mergeCell ref="C92:C93"/>
    <mergeCell ref="D92:D93"/>
    <mergeCell ref="E92:E93"/>
    <mergeCell ref="F92:F93"/>
    <mergeCell ref="G92:G93"/>
    <mergeCell ref="A90:A91"/>
    <mergeCell ref="B90:B91"/>
    <mergeCell ref="C90:C91"/>
    <mergeCell ref="D90:D91"/>
    <mergeCell ref="E90:E91"/>
    <mergeCell ref="F90:F91"/>
    <mergeCell ref="G94:G95"/>
    <mergeCell ref="A96:A97"/>
    <mergeCell ref="B96:B97"/>
    <mergeCell ref="C96:C97"/>
    <mergeCell ref="D96:D97"/>
    <mergeCell ref="E96:E97"/>
    <mergeCell ref="F96:F97"/>
    <mergeCell ref="G96:G97"/>
    <mergeCell ref="A94:A95"/>
    <mergeCell ref="B94:B95"/>
    <mergeCell ref="C94:C95"/>
    <mergeCell ref="D94:D95"/>
    <mergeCell ref="E94:E95"/>
    <mergeCell ref="F94:F95"/>
    <mergeCell ref="G98:G99"/>
    <mergeCell ref="A100:A101"/>
    <mergeCell ref="B100:B101"/>
    <mergeCell ref="C100:C101"/>
    <mergeCell ref="D100:D101"/>
    <mergeCell ref="E100:E101"/>
    <mergeCell ref="F100:F101"/>
    <mergeCell ref="G100:G101"/>
    <mergeCell ref="A98:A99"/>
    <mergeCell ref="B98:B99"/>
    <mergeCell ref="C98:C99"/>
    <mergeCell ref="D98:D99"/>
    <mergeCell ref="E98:E99"/>
    <mergeCell ref="F98:F99"/>
    <mergeCell ref="G102:G103"/>
    <mergeCell ref="A104:A105"/>
    <mergeCell ref="B104:B105"/>
    <mergeCell ref="C104:C105"/>
    <mergeCell ref="D104:D105"/>
    <mergeCell ref="E104:E105"/>
    <mergeCell ref="F104:F105"/>
    <mergeCell ref="G104:G105"/>
    <mergeCell ref="A102:A103"/>
    <mergeCell ref="B102:B103"/>
    <mergeCell ref="C102:C103"/>
    <mergeCell ref="D102:D103"/>
    <mergeCell ref="E102:E103"/>
    <mergeCell ref="F102:F103"/>
    <mergeCell ref="G106:G107"/>
    <mergeCell ref="A108:A109"/>
    <mergeCell ref="B108:B109"/>
    <mergeCell ref="C108:C109"/>
    <mergeCell ref="D108:D109"/>
    <mergeCell ref="E108:E109"/>
    <mergeCell ref="F108:F109"/>
    <mergeCell ref="G108:G109"/>
    <mergeCell ref="A106:A107"/>
    <mergeCell ref="B106:B107"/>
    <mergeCell ref="C106:C107"/>
    <mergeCell ref="D106:D107"/>
    <mergeCell ref="E106:E107"/>
    <mergeCell ref="F106:F107"/>
    <mergeCell ref="G110:G111"/>
    <mergeCell ref="A112:A113"/>
    <mergeCell ref="B112:B113"/>
    <mergeCell ref="C112:C113"/>
    <mergeCell ref="D112:D113"/>
    <mergeCell ref="E112:E113"/>
    <mergeCell ref="F112:F113"/>
    <mergeCell ref="G112:G113"/>
    <mergeCell ref="A110:A111"/>
    <mergeCell ref="B110:B111"/>
    <mergeCell ref="C110:C111"/>
    <mergeCell ref="D110:D111"/>
    <mergeCell ref="E110:E111"/>
    <mergeCell ref="F110:F111"/>
    <mergeCell ref="G114:G115"/>
    <mergeCell ref="A116:A117"/>
    <mergeCell ref="B116:B117"/>
    <mergeCell ref="C116:C117"/>
    <mergeCell ref="D116:D117"/>
    <mergeCell ref="E116:E117"/>
    <mergeCell ref="F116:F117"/>
    <mergeCell ref="G116:G117"/>
    <mergeCell ref="A114:A115"/>
    <mergeCell ref="B114:B115"/>
    <mergeCell ref="C114:C115"/>
    <mergeCell ref="D114:D115"/>
    <mergeCell ref="E114:E115"/>
    <mergeCell ref="F114:F115"/>
    <mergeCell ref="A68:A69"/>
    <mergeCell ref="B68:B69"/>
    <mergeCell ref="C68:C69"/>
    <mergeCell ref="D68:D69"/>
    <mergeCell ref="E68:E69"/>
    <mergeCell ref="F68:F69"/>
    <mergeCell ref="A66:A67"/>
    <mergeCell ref="B66:B67"/>
    <mergeCell ref="C66:C67"/>
    <mergeCell ref="D66:D67"/>
    <mergeCell ref="E66:E67"/>
    <mergeCell ref="F66:F67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E70:E71"/>
    <mergeCell ref="F70:F71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8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34"/>
  </sheetPr>
  <dimension ref="A1:I42"/>
  <sheetViews>
    <sheetView topLeftCell="A24" workbookViewId="0">
      <selection activeCell="A28" sqref="A28:I37"/>
    </sheetView>
  </sheetViews>
  <sheetFormatPr defaultRowHeight="12.75"/>
  <cols>
    <col min="1" max="1" width="4.7109375" customWidth="1"/>
    <col min="2" max="2" width="5.5703125" customWidth="1"/>
    <col min="3" max="3" width="24.42578125" customWidth="1"/>
    <col min="6" max="6" width="21.42578125" customWidth="1"/>
  </cols>
  <sheetData>
    <row r="1" spans="1:9" ht="15.75">
      <c r="F1" s="48" t="str">
        <f>HYPERLINK(пр.взв!D4)</f>
        <v>В.к. 42 кг.</v>
      </c>
    </row>
    <row r="2" spans="1:9">
      <c r="C2" s="7" t="s">
        <v>234</v>
      </c>
    </row>
    <row r="3" spans="1:9">
      <c r="C3" s="8" t="s">
        <v>30</v>
      </c>
    </row>
    <row r="4" spans="1:9">
      <c r="A4" s="224" t="s">
        <v>31</v>
      </c>
      <c r="B4" s="224" t="s">
        <v>5</v>
      </c>
      <c r="C4" s="261" t="s">
        <v>2</v>
      </c>
      <c r="D4" s="224" t="s">
        <v>24</v>
      </c>
      <c r="E4" s="224" t="s">
        <v>25</v>
      </c>
      <c r="F4" s="224" t="s">
        <v>26</v>
      </c>
      <c r="G4" s="224" t="s">
        <v>27</v>
      </c>
      <c r="H4" s="224" t="s">
        <v>28</v>
      </c>
      <c r="I4" s="224" t="s">
        <v>29</v>
      </c>
    </row>
    <row r="5" spans="1:9">
      <c r="A5" s="255"/>
      <c r="B5" s="255"/>
      <c r="C5" s="255"/>
      <c r="D5" s="255"/>
      <c r="E5" s="255"/>
      <c r="F5" s="255"/>
      <c r="G5" s="255"/>
      <c r="H5" s="255"/>
      <c r="I5" s="255"/>
    </row>
    <row r="6" spans="1:9">
      <c r="A6" s="256"/>
      <c r="B6" s="257">
        <v>3</v>
      </c>
      <c r="C6" s="258" t="str">
        <f>VLOOKUP(B6,пр.взв!B7:E30,2,FALSE)</f>
        <v>ХОДИБОЕВ Умеджон Кобилджонович</v>
      </c>
      <c r="D6" s="276" t="str">
        <f>VLOOKUP(C6,пр.взв!C7:F30,2,FALSE)</f>
        <v>27.01.97 1р</v>
      </c>
      <c r="E6" s="276" t="str">
        <f>VLOOKUP(D6,пр.взв!D7:G30,2,FALSE)</f>
        <v>ЮФО, Краснодарский край, г. Армавир, Д</v>
      </c>
      <c r="F6" s="259"/>
      <c r="G6" s="260"/>
      <c r="H6" s="226"/>
      <c r="I6" s="224"/>
    </row>
    <row r="7" spans="1:9">
      <c r="A7" s="256"/>
      <c r="B7" s="224"/>
      <c r="C7" s="258"/>
      <c r="D7" s="276"/>
      <c r="E7" s="276"/>
      <c r="F7" s="259"/>
      <c r="G7" s="259"/>
      <c r="H7" s="226"/>
      <c r="I7" s="224"/>
    </row>
    <row r="8" spans="1:9">
      <c r="A8" s="262"/>
      <c r="B8" s="257">
        <v>26</v>
      </c>
      <c r="C8" s="258" t="str">
        <f>пр.взв!C57</f>
        <v>ПАВЛОВ Евгений Александрович</v>
      </c>
      <c r="D8" s="276" t="str">
        <f>пр.взв!D57</f>
        <v>28.01.98 1р</v>
      </c>
      <c r="E8" s="276" t="str">
        <f>пр.взв!E57</f>
        <v>Санкт-Петербург, МО</v>
      </c>
      <c r="F8" s="259"/>
      <c r="G8" s="259"/>
      <c r="H8" s="224"/>
      <c r="I8" s="224"/>
    </row>
    <row r="9" spans="1:9">
      <c r="A9" s="262"/>
      <c r="B9" s="224"/>
      <c r="C9" s="258"/>
      <c r="D9" s="276"/>
      <c r="E9" s="276"/>
      <c r="F9" s="259"/>
      <c r="G9" s="259"/>
      <c r="H9" s="224"/>
      <c r="I9" s="224"/>
    </row>
    <row r="10" spans="1:9" ht="25.15" customHeight="1">
      <c r="E10" s="9" t="s">
        <v>32</v>
      </c>
    </row>
    <row r="11" spans="1:9" ht="25.15" customHeight="1">
      <c r="E11" s="9" t="s">
        <v>0</v>
      </c>
      <c r="F11" s="10"/>
      <c r="G11" s="10"/>
      <c r="H11" s="10"/>
      <c r="I11" s="10"/>
    </row>
    <row r="12" spans="1:9" ht="25.15" customHeight="1">
      <c r="E12" s="9" t="s">
        <v>33</v>
      </c>
    </row>
    <row r="13" spans="1:9" ht="25.15" customHeight="1">
      <c r="E13" s="9"/>
      <c r="F13" s="11"/>
      <c r="G13" s="11"/>
      <c r="H13" s="11"/>
      <c r="I13" s="11"/>
    </row>
    <row r="14" spans="1:9">
      <c r="E14" s="4"/>
      <c r="F14" s="4"/>
      <c r="G14" s="4"/>
      <c r="H14" s="4"/>
      <c r="I14" s="4"/>
    </row>
    <row r="15" spans="1:9" ht="15.75">
      <c r="C15" s="8" t="s">
        <v>34</v>
      </c>
      <c r="E15" s="9"/>
      <c r="F15" s="48" t="str">
        <f>HYPERLINK(пр.взв!D4)</f>
        <v>В.к. 42 кг.</v>
      </c>
    </row>
    <row r="16" spans="1:9">
      <c r="A16" s="224" t="s">
        <v>31</v>
      </c>
      <c r="B16" s="224" t="s">
        <v>5</v>
      </c>
      <c r="C16" s="261" t="s">
        <v>2</v>
      </c>
      <c r="D16" s="224" t="s">
        <v>24</v>
      </c>
      <c r="E16" s="224" t="s">
        <v>25</v>
      </c>
      <c r="F16" s="224" t="s">
        <v>26</v>
      </c>
      <c r="G16" s="224" t="s">
        <v>27</v>
      </c>
      <c r="H16" s="224" t="s">
        <v>28</v>
      </c>
      <c r="I16" s="224" t="s">
        <v>29</v>
      </c>
    </row>
    <row r="17" spans="1:9">
      <c r="A17" s="255"/>
      <c r="B17" s="255"/>
      <c r="C17" s="255"/>
      <c r="D17" s="255"/>
      <c r="E17" s="255"/>
      <c r="F17" s="255"/>
      <c r="G17" s="255"/>
      <c r="H17" s="255"/>
      <c r="I17" s="255"/>
    </row>
    <row r="18" spans="1:9">
      <c r="A18" s="256"/>
      <c r="B18" s="257">
        <v>33</v>
      </c>
      <c r="C18" s="258" t="str">
        <f>пр.взв!C71</f>
        <v xml:space="preserve">СИНЬКОВ Андрей Евгеньевич </v>
      </c>
      <c r="D18" s="276" t="str">
        <f>пр.взв!D71</f>
        <v>13.10.98 1р</v>
      </c>
      <c r="E18" s="276" t="str">
        <f>пр.взв!E71</f>
        <v>УРФО ,Свердловская обл Екатеринбург</v>
      </c>
      <c r="F18" s="259"/>
      <c r="G18" s="260"/>
      <c r="H18" s="226"/>
      <c r="I18" s="224"/>
    </row>
    <row r="19" spans="1:9">
      <c r="A19" s="256"/>
      <c r="B19" s="224"/>
      <c r="C19" s="258"/>
      <c r="D19" s="276"/>
      <c r="E19" s="276"/>
      <c r="F19" s="259"/>
      <c r="G19" s="259"/>
      <c r="H19" s="226"/>
      <c r="I19" s="224"/>
    </row>
    <row r="20" spans="1:9">
      <c r="A20" s="262"/>
      <c r="B20" s="257">
        <v>16</v>
      </c>
      <c r="C20" s="258" t="str">
        <f>пр.взв!C37</f>
        <v>НАЗАРЗОДА Анушервон Бузургмехр</v>
      </c>
      <c r="D20" s="276" t="str">
        <f>пр.взв!D37</f>
        <v>04.02.99 2р.</v>
      </c>
      <c r="E20" s="276" t="str">
        <f>пр.взв!E37</f>
        <v>Москва</v>
      </c>
      <c r="F20" s="259"/>
      <c r="G20" s="259"/>
      <c r="H20" s="224"/>
      <c r="I20" s="224"/>
    </row>
    <row r="21" spans="1:9">
      <c r="A21" s="262"/>
      <c r="B21" s="224"/>
      <c r="C21" s="258"/>
      <c r="D21" s="276"/>
      <c r="E21" s="276"/>
      <c r="F21" s="259"/>
      <c r="G21" s="259"/>
      <c r="H21" s="224"/>
      <c r="I21" s="224"/>
    </row>
    <row r="22" spans="1:9" ht="25.15" customHeight="1">
      <c r="E22" s="9" t="s">
        <v>32</v>
      </c>
    </row>
    <row r="23" spans="1:9" ht="25.15" customHeight="1">
      <c r="E23" s="9" t="s">
        <v>0</v>
      </c>
      <c r="F23" s="10"/>
      <c r="G23" s="10"/>
      <c r="H23" s="10"/>
      <c r="I23" s="10"/>
    </row>
    <row r="24" spans="1:9" ht="25.15" customHeight="1">
      <c r="E24" s="9" t="s">
        <v>33</v>
      </c>
    </row>
    <row r="25" spans="1:9" ht="25.15" customHeight="1">
      <c r="E25" s="9"/>
      <c r="F25" s="11"/>
      <c r="G25" s="11"/>
      <c r="H25" s="11"/>
      <c r="I25" s="11"/>
    </row>
    <row r="26" spans="1:9">
      <c r="F26" s="4"/>
      <c r="G26" s="4"/>
      <c r="H26" s="4"/>
      <c r="I26" s="4"/>
    </row>
    <row r="28" spans="1:9" ht="27" customHeight="1">
      <c r="C28" s="12" t="s">
        <v>35</v>
      </c>
      <c r="F28" s="48" t="str">
        <f>HYPERLINK(пр.взв!D4)</f>
        <v>В.к. 42 кг.</v>
      </c>
    </row>
    <row r="29" spans="1:9">
      <c r="A29" s="224" t="s">
        <v>31</v>
      </c>
      <c r="B29" s="224" t="s">
        <v>5</v>
      </c>
      <c r="C29" s="261" t="s">
        <v>2</v>
      </c>
      <c r="D29" s="224" t="s">
        <v>24</v>
      </c>
      <c r="E29" s="224" t="s">
        <v>25</v>
      </c>
      <c r="F29" s="224" t="s">
        <v>26</v>
      </c>
      <c r="G29" s="224" t="s">
        <v>27</v>
      </c>
      <c r="H29" s="224" t="s">
        <v>28</v>
      </c>
      <c r="I29" s="224" t="s">
        <v>29</v>
      </c>
    </row>
    <row r="30" spans="1:9">
      <c r="A30" s="255"/>
      <c r="B30" s="255"/>
      <c r="C30" s="255"/>
      <c r="D30" s="255"/>
      <c r="E30" s="255"/>
      <c r="F30" s="255"/>
      <c r="G30" s="255"/>
      <c r="H30" s="255"/>
      <c r="I30" s="255"/>
    </row>
    <row r="31" spans="1:9">
      <c r="A31" s="256"/>
      <c r="B31" s="257">
        <v>26</v>
      </c>
      <c r="C31" s="258" t="str">
        <f>пр.взв!C57</f>
        <v>ПАВЛОВ Евгений Александрович</v>
      </c>
      <c r="D31" s="276" t="str">
        <f>пр.взв!D57</f>
        <v>28.01.98 1р</v>
      </c>
      <c r="E31" s="276" t="str">
        <f>пр.взв!E57</f>
        <v>Санкт-Петербург, МО</v>
      </c>
      <c r="F31" s="259"/>
      <c r="G31" s="260"/>
      <c r="H31" s="226"/>
      <c r="I31" s="224"/>
    </row>
    <row r="32" spans="1:9">
      <c r="A32" s="256"/>
      <c r="B32" s="224"/>
      <c r="C32" s="258"/>
      <c r="D32" s="276"/>
      <c r="E32" s="276"/>
      <c r="F32" s="259"/>
      <c r="G32" s="259"/>
      <c r="H32" s="226"/>
      <c r="I32" s="224"/>
    </row>
    <row r="33" spans="1:9">
      <c r="A33" s="262"/>
      <c r="B33" s="224">
        <v>16</v>
      </c>
      <c r="C33" s="258" t="str">
        <f>пр.взв!C37</f>
        <v>НАЗАРЗОДА Анушервон Бузургмехр</v>
      </c>
      <c r="D33" s="276" t="str">
        <f>пр.взв!D37</f>
        <v>04.02.99 2р.</v>
      </c>
      <c r="E33" s="276" t="str">
        <f>пр.взв!E37</f>
        <v>Москва</v>
      </c>
      <c r="F33" s="259"/>
      <c r="G33" s="259"/>
      <c r="H33" s="224"/>
      <c r="I33" s="224"/>
    </row>
    <row r="34" spans="1:9">
      <c r="A34" s="262"/>
      <c r="B34" s="224"/>
      <c r="C34" s="258"/>
      <c r="D34" s="276"/>
      <c r="E34" s="276"/>
      <c r="F34" s="259"/>
      <c r="G34" s="259"/>
      <c r="H34" s="224"/>
      <c r="I34" s="224"/>
    </row>
    <row r="35" spans="1:9" ht="25.15" customHeight="1">
      <c r="E35" s="9" t="s">
        <v>32</v>
      </c>
    </row>
    <row r="36" spans="1:9" ht="25.15" customHeight="1">
      <c r="E36" s="9" t="s">
        <v>0</v>
      </c>
      <c r="F36" s="10"/>
      <c r="G36" s="10"/>
      <c r="H36" s="10"/>
      <c r="I36" s="10"/>
    </row>
    <row r="37" spans="1:9" ht="25.15" customHeight="1">
      <c r="E37" s="9" t="s">
        <v>33</v>
      </c>
    </row>
    <row r="38" spans="1:9" ht="25.15" customHeight="1">
      <c r="E38" s="9"/>
      <c r="F38" s="11"/>
      <c r="G38" s="11"/>
      <c r="H38" s="11"/>
      <c r="I38" s="11"/>
    </row>
    <row r="39" spans="1:9" ht="25.15" customHeight="1"/>
    <row r="40" spans="1:9" ht="25.15" customHeight="1"/>
    <row r="41" spans="1:9" ht="25.15" customHeight="1"/>
    <row r="42" spans="1:9" ht="25.15" customHeight="1"/>
  </sheetData>
  <mergeCells count="81">
    <mergeCell ref="A33:A34"/>
    <mergeCell ref="B33:B34"/>
    <mergeCell ref="C33:C34"/>
    <mergeCell ref="D33:D34"/>
    <mergeCell ref="I33:I34"/>
    <mergeCell ref="E33:E34"/>
    <mergeCell ref="F33:F34"/>
    <mergeCell ref="G33:G34"/>
    <mergeCell ref="H33:H34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E29:E30"/>
    <mergeCell ref="F29:F30"/>
    <mergeCell ref="G29:G30"/>
    <mergeCell ref="H29:H30"/>
    <mergeCell ref="A29:A30"/>
    <mergeCell ref="B29:B30"/>
    <mergeCell ref="C29:C30"/>
    <mergeCell ref="D29:D30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E18:E19"/>
    <mergeCell ref="F18:F19"/>
    <mergeCell ref="G18:G19"/>
    <mergeCell ref="H18:H19"/>
    <mergeCell ref="I8:I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E8:E9"/>
    <mergeCell ref="F8:F9"/>
    <mergeCell ref="G8:G9"/>
    <mergeCell ref="H8:H9"/>
    <mergeCell ref="C4:C5"/>
    <mergeCell ref="D4:D5"/>
    <mergeCell ref="A18:A19"/>
    <mergeCell ref="B18:B19"/>
    <mergeCell ref="C18:C19"/>
    <mergeCell ref="D18:D19"/>
    <mergeCell ref="A8:A9"/>
    <mergeCell ref="B8:B9"/>
    <mergeCell ref="C8:C9"/>
    <mergeCell ref="D8:D9"/>
    <mergeCell ref="I4:I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E4:E5"/>
    <mergeCell ref="F4:F5"/>
    <mergeCell ref="G4:G5"/>
    <mergeCell ref="H4:H5"/>
    <mergeCell ref="A4:A5"/>
    <mergeCell ref="B4:B5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круги</vt:lpstr>
      <vt:lpstr>пр.хода</vt:lpstr>
      <vt:lpstr>пр.взв</vt:lpstr>
      <vt:lpstr>ит.пр</vt:lpstr>
      <vt:lpstr>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2013-06-25T14:45:15Z</cp:lastPrinted>
  <dcterms:created xsi:type="dcterms:W3CDTF">1996-10-08T23:32:33Z</dcterms:created>
  <dcterms:modified xsi:type="dcterms:W3CDTF">2013-06-25T14:45:20Z</dcterms:modified>
</cp:coreProperties>
</file>